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C:\Users\7706H\Desktop\"/>
    </mc:Choice>
  </mc:AlternateContent>
  <xr:revisionPtr revIDLastSave="0" documentId="8_{C78A2B79-192A-49E5-86D4-806F239F87C2}" xr6:coauthVersionLast="47" xr6:coauthVersionMax="47" xr10:uidLastSave="{00000000-0000-0000-0000-000000000000}"/>
  <bookViews>
    <workbookView xWindow="-57720" yWindow="-120" windowWidth="29040" windowHeight="15720" xr2:uid="{9A4170AA-629A-4792-B1E8-8BA97B3144BD}"/>
  </bookViews>
  <sheets>
    <sheet name="使い方" sheetId="47" r:id="rId1"/>
    <sheet name="①プロファイル" sheetId="46" r:id="rId2"/>
    <sheet name="②給与情報" sheetId="44" r:id="rId3"/>
    <sheet name="リスト" sheetId="24" state="hidden" r:id="rId4"/>
  </sheets>
  <definedNames>
    <definedName name="_xlnm._FilterDatabase" localSheetId="2" hidden="1">②給与情報!$A$2:$U$12</definedName>
    <definedName name="_xlnm._FilterDatabase" localSheetId="3" hidden="1">リスト!#REF!</definedName>
    <definedName name="_xlnm.Print_Area" localSheetId="1">①プロファイル!$A$1:$E$56</definedName>
    <definedName name="_xlnm.Print_Area" localSheetId="0">使い方!$A$1:$L$114</definedName>
    <definedName name="データプロバイダー">①プロファイル!$A$47</definedName>
    <definedName name="メールアドレス">①プロファイル!$A$8</definedName>
    <definedName name="貴社名">①プロファイル!$A$4</definedName>
    <definedName name="給与計算方法">①プロファイル!$A$42</definedName>
    <definedName name="業種">①プロファイル!$A$12</definedName>
    <definedName name="氏名">①プロファイル!$A$5</definedName>
    <definedName name="従業員数単体">①プロファイル!$A$33</definedName>
    <definedName name="従業員数連結">①プロファイル!$A$26</definedName>
    <definedName name="所属部署">①プロファイル!$A$6</definedName>
    <definedName name="賞与の取り扱い">①プロファイル!$A$51</definedName>
    <definedName name="駐在員数">①プロファイル!$A$21</definedName>
    <definedName name="電話番号">①プロファイル!$A$7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8" i="44" l="1"/>
  <c r="AD7" i="44"/>
  <c r="X158" i="44"/>
  <c r="X157" i="44"/>
  <c r="X156" i="44"/>
  <c r="X155" i="44"/>
  <c r="X154" i="44"/>
  <c r="AB153" i="44"/>
  <c r="X153" i="44"/>
  <c r="Z159" i="44"/>
  <c r="AB158" i="44"/>
  <c r="AA158" i="44"/>
  <c r="Z158" i="44"/>
  <c r="AB157" i="44"/>
  <c r="AA157" i="44"/>
  <c r="Z157" i="44"/>
  <c r="Y157" i="44"/>
  <c r="Z156" i="44"/>
  <c r="AB155" i="44"/>
  <c r="AA155" i="44"/>
  <c r="Z155" i="44"/>
  <c r="AB154" i="44"/>
  <c r="AA154" i="44"/>
  <c r="Z154" i="44"/>
  <c r="AB159" i="44"/>
  <c r="AA153" i="44"/>
  <c r="AA159" i="44" s="1"/>
  <c r="Z153" i="44"/>
  <c r="Y153" i="44"/>
  <c r="Y154" i="44" s="1"/>
  <c r="AB152" i="44"/>
  <c r="AA152" i="44"/>
  <c r="Z152" i="44"/>
  <c r="Y152" i="44"/>
  <c r="AB151" i="44"/>
  <c r="AA151" i="44"/>
  <c r="AB149" i="44"/>
  <c r="AA149" i="44"/>
  <c r="Z149" i="44"/>
  <c r="Y149" i="44"/>
  <c r="X149" i="44"/>
  <c r="AB148" i="44"/>
  <c r="Z147" i="44"/>
  <c r="Y147" i="44"/>
  <c r="X147" i="44"/>
  <c r="AB146" i="44"/>
  <c r="AA146" i="44"/>
  <c r="Z146" i="44"/>
  <c r="Y146" i="44"/>
  <c r="X146" i="44"/>
  <c r="Z145" i="44"/>
  <c r="Y145" i="44"/>
  <c r="AB144" i="44"/>
  <c r="AA144" i="44"/>
  <c r="Z144" i="44"/>
  <c r="Y144" i="44"/>
  <c r="X144" i="44"/>
  <c r="AB143" i="44"/>
  <c r="AA143" i="44"/>
  <c r="Z143" i="44"/>
  <c r="Y143" i="44"/>
  <c r="Z142" i="44"/>
  <c r="AB141" i="44"/>
  <c r="AA141" i="44"/>
  <c r="Z141" i="44"/>
  <c r="Y141" i="44"/>
  <c r="X141" i="44"/>
  <c r="AB140" i="44"/>
  <c r="AA140" i="44"/>
  <c r="Z140" i="44"/>
  <c r="AB139" i="44"/>
  <c r="AB145" i="44" s="1"/>
  <c r="AA139" i="44"/>
  <c r="AA145" i="44" s="1"/>
  <c r="Z139" i="44"/>
  <c r="Y139" i="44"/>
  <c r="Y140" i="44" s="1"/>
  <c r="X139" i="44"/>
  <c r="AB137" i="44"/>
  <c r="AA137" i="44"/>
  <c r="AB135" i="44"/>
  <c r="AA135" i="44"/>
  <c r="AB132" i="44"/>
  <c r="AB138" i="44" s="1"/>
  <c r="AA132" i="44"/>
  <c r="AA138" i="44" s="1"/>
  <c r="Z132" i="44"/>
  <c r="Z133" i="44" s="1"/>
  <c r="Y132" i="44"/>
  <c r="Y133" i="44" s="1"/>
  <c r="X132" i="44"/>
  <c r="Z131" i="44"/>
  <c r="AB130" i="44"/>
  <c r="AA130" i="44"/>
  <c r="Z130" i="44"/>
  <c r="Y130" i="44"/>
  <c r="AB129" i="44"/>
  <c r="AA129" i="44"/>
  <c r="Z129" i="44"/>
  <c r="Y129" i="44"/>
  <c r="Z128" i="44"/>
  <c r="AB127" i="44"/>
  <c r="AA127" i="44"/>
  <c r="Z127" i="44"/>
  <c r="Y127" i="44"/>
  <c r="X127" i="44"/>
  <c r="AB126" i="44"/>
  <c r="AA126" i="44"/>
  <c r="Z126" i="44"/>
  <c r="AB125" i="44"/>
  <c r="AB131" i="44" s="1"/>
  <c r="AA125" i="44"/>
  <c r="AA131" i="44" s="1"/>
  <c r="Z125" i="44"/>
  <c r="Y125" i="44"/>
  <c r="Y126" i="44" s="1"/>
  <c r="X125" i="44"/>
  <c r="Z124" i="44"/>
  <c r="Y124" i="44"/>
  <c r="X124" i="44"/>
  <c r="Y121" i="44"/>
  <c r="X121" i="44"/>
  <c r="Z119" i="44"/>
  <c r="Y119" i="44"/>
  <c r="X119" i="44"/>
  <c r="AB118" i="44"/>
  <c r="AA118" i="44"/>
  <c r="Z118" i="44"/>
  <c r="Z121" i="44" s="1"/>
  <c r="Y118" i="44"/>
  <c r="X118" i="44"/>
  <c r="Z117" i="44"/>
  <c r="AB116" i="44"/>
  <c r="AA116" i="44"/>
  <c r="Z116" i="44"/>
  <c r="Y116" i="44"/>
  <c r="AB115" i="44"/>
  <c r="AA115" i="44"/>
  <c r="Z115" i="44"/>
  <c r="Y115" i="44"/>
  <c r="Z114" i="44"/>
  <c r="AB113" i="44"/>
  <c r="AA113" i="44"/>
  <c r="Z113" i="44"/>
  <c r="Y113" i="44"/>
  <c r="AB112" i="44"/>
  <c r="AA112" i="44"/>
  <c r="Z112" i="44"/>
  <c r="AB111" i="44"/>
  <c r="AB117" i="44" s="1"/>
  <c r="AA111" i="44"/>
  <c r="AA117" i="44" s="1"/>
  <c r="Z111" i="44"/>
  <c r="Y111" i="44"/>
  <c r="Y112" i="44" s="1"/>
  <c r="X111" i="44"/>
  <c r="AB110" i="44"/>
  <c r="AA110" i="44"/>
  <c r="AA109" i="44"/>
  <c r="AB107" i="44"/>
  <c r="AA107" i="44"/>
  <c r="Z107" i="44"/>
  <c r="Y107" i="44"/>
  <c r="X107" i="44"/>
  <c r="AB106" i="44"/>
  <c r="Z105" i="44"/>
  <c r="AB104" i="44"/>
  <c r="AB109" i="44" s="1"/>
  <c r="AA104" i="44"/>
  <c r="Z104" i="44"/>
  <c r="Y104" i="44"/>
  <c r="Y110" i="44" s="1"/>
  <c r="X104" i="44"/>
  <c r="X108" i="44" s="1"/>
  <c r="Z103" i="44"/>
  <c r="AB102" i="44"/>
  <c r="AA102" i="44"/>
  <c r="Z102" i="44"/>
  <c r="Y102" i="44"/>
  <c r="X102" i="44"/>
  <c r="AB101" i="44"/>
  <c r="AA101" i="44"/>
  <c r="Z101" i="44"/>
  <c r="Y101" i="44"/>
  <c r="Z100" i="44"/>
  <c r="AB99" i="44"/>
  <c r="AA99" i="44"/>
  <c r="Z99" i="44"/>
  <c r="Y99" i="44"/>
  <c r="X99" i="44"/>
  <c r="AB98" i="44"/>
  <c r="AA98" i="44"/>
  <c r="Z98" i="44"/>
  <c r="AB97" i="44"/>
  <c r="AB103" i="44" s="1"/>
  <c r="AA97" i="44"/>
  <c r="AA103" i="44" s="1"/>
  <c r="Z97" i="44"/>
  <c r="Y97" i="44"/>
  <c r="Y98" i="44" s="1"/>
  <c r="X97" i="44"/>
  <c r="AB95" i="44"/>
  <c r="AA95" i="44"/>
  <c r="Y94" i="44"/>
  <c r="X94" i="44"/>
  <c r="AB93" i="44"/>
  <c r="AB90" i="44"/>
  <c r="AA90" i="44"/>
  <c r="AA96" i="44" s="1"/>
  <c r="Z90" i="44"/>
  <c r="Y90" i="44"/>
  <c r="X90" i="44"/>
  <c r="Z89" i="44"/>
  <c r="AB88" i="44"/>
  <c r="AA88" i="44"/>
  <c r="Z88" i="44"/>
  <c r="Y88" i="44"/>
  <c r="AB87" i="44"/>
  <c r="AA87" i="44"/>
  <c r="Z87" i="44"/>
  <c r="Y87" i="44"/>
  <c r="Z86" i="44"/>
  <c r="AB85" i="44"/>
  <c r="AA85" i="44"/>
  <c r="Z85" i="44"/>
  <c r="Y85" i="44"/>
  <c r="AB84" i="44"/>
  <c r="AA84" i="44"/>
  <c r="Z84" i="44"/>
  <c r="AB83" i="44"/>
  <c r="AB89" i="44" s="1"/>
  <c r="AA83" i="44"/>
  <c r="AA89" i="44" s="1"/>
  <c r="Z83" i="44"/>
  <c r="Y83" i="44"/>
  <c r="Y84" i="44" s="1"/>
  <c r="X83" i="44"/>
  <c r="X88" i="44" s="1"/>
  <c r="AA82" i="44"/>
  <c r="Z82" i="44"/>
  <c r="Y82" i="44"/>
  <c r="X82" i="44"/>
  <c r="Z79" i="44"/>
  <c r="Y79" i="44"/>
  <c r="X79" i="44"/>
  <c r="Z77" i="44"/>
  <c r="Y77" i="44"/>
  <c r="X77" i="44"/>
  <c r="AB76" i="44"/>
  <c r="AA76" i="44"/>
  <c r="AA81" i="44" s="1"/>
  <c r="Z76" i="44"/>
  <c r="Y76" i="44"/>
  <c r="X76" i="44"/>
  <c r="Z75" i="44"/>
  <c r="AB74" i="44"/>
  <c r="AA74" i="44"/>
  <c r="Z74" i="44"/>
  <c r="Y74" i="44"/>
  <c r="AB73" i="44"/>
  <c r="AA73" i="44"/>
  <c r="Z73" i="44"/>
  <c r="Y73" i="44"/>
  <c r="Z72" i="44"/>
  <c r="AB71" i="44"/>
  <c r="AA71" i="44"/>
  <c r="Z71" i="44"/>
  <c r="Y71" i="44"/>
  <c r="AB70" i="44"/>
  <c r="AA70" i="44"/>
  <c r="Z70" i="44"/>
  <c r="AB69" i="44"/>
  <c r="AB75" i="44" s="1"/>
  <c r="AA69" i="44"/>
  <c r="AA75" i="44" s="1"/>
  <c r="Z69" i="44"/>
  <c r="Y69" i="44"/>
  <c r="Y70" i="44" s="1"/>
  <c r="X69" i="44"/>
  <c r="AB68" i="44"/>
  <c r="AB67" i="44"/>
  <c r="AA67" i="44"/>
  <c r="AB65" i="44"/>
  <c r="AA65" i="44"/>
  <c r="Z65" i="44"/>
  <c r="Y65" i="44"/>
  <c r="X65" i="44"/>
  <c r="AB64" i="44"/>
  <c r="AB62" i="44"/>
  <c r="AA62" i="44"/>
  <c r="Z62" i="44"/>
  <c r="Y62" i="44"/>
  <c r="Y66" i="44" s="1"/>
  <c r="X62" i="44"/>
  <c r="X63" i="44" s="1"/>
  <c r="Z61" i="44"/>
  <c r="AB60" i="44"/>
  <c r="AA60" i="44"/>
  <c r="Z60" i="44"/>
  <c r="Y60" i="44"/>
  <c r="X60" i="44"/>
  <c r="AB59" i="44"/>
  <c r="AA59" i="44"/>
  <c r="Z59" i="44"/>
  <c r="Y59" i="44"/>
  <c r="Z58" i="44"/>
  <c r="AB57" i="44"/>
  <c r="AA57" i="44"/>
  <c r="Z57" i="44"/>
  <c r="Y57" i="44"/>
  <c r="X57" i="44"/>
  <c r="AB56" i="44"/>
  <c r="AA56" i="44"/>
  <c r="Z56" i="44"/>
  <c r="AB55" i="44"/>
  <c r="AB61" i="44" s="1"/>
  <c r="AA55" i="44"/>
  <c r="AA61" i="44" s="1"/>
  <c r="Z55" i="44"/>
  <c r="Y55" i="44"/>
  <c r="Y56" i="44" s="1"/>
  <c r="X55" i="44"/>
  <c r="AB53" i="44"/>
  <c r="AA53" i="44"/>
  <c r="AB48" i="44"/>
  <c r="AB54" i="44" s="1"/>
  <c r="AA48" i="44"/>
  <c r="AA54" i="44" s="1"/>
  <c r="Z48" i="44"/>
  <c r="Y48" i="44"/>
  <c r="X48" i="44"/>
  <c r="X52" i="44" s="1"/>
  <c r="Z47" i="44"/>
  <c r="AB46" i="44"/>
  <c r="AA46" i="44"/>
  <c r="Z46" i="44"/>
  <c r="Y46" i="44"/>
  <c r="AB45" i="44"/>
  <c r="AA45" i="44"/>
  <c r="Z45" i="44"/>
  <c r="Y45" i="44"/>
  <c r="Z44" i="44"/>
  <c r="AB43" i="44"/>
  <c r="AA43" i="44"/>
  <c r="Z43" i="44"/>
  <c r="Y43" i="44"/>
  <c r="AB42" i="44"/>
  <c r="AA42" i="44"/>
  <c r="Z42" i="44"/>
  <c r="AB41" i="44"/>
  <c r="AB47" i="44" s="1"/>
  <c r="AA41" i="44"/>
  <c r="AA47" i="44" s="1"/>
  <c r="Z41" i="44"/>
  <c r="Y41" i="44"/>
  <c r="Y42" i="44" s="1"/>
  <c r="X41" i="44"/>
  <c r="X46" i="44" s="1"/>
  <c r="AB40" i="44"/>
  <c r="AA40" i="44"/>
  <c r="Z40" i="44"/>
  <c r="Y40" i="44"/>
  <c r="X40" i="44"/>
  <c r="AA39" i="44"/>
  <c r="AA37" i="44"/>
  <c r="Z37" i="44"/>
  <c r="Y37" i="44"/>
  <c r="X37" i="44"/>
  <c r="AB36" i="44"/>
  <c r="Z35" i="44"/>
  <c r="Y35" i="44"/>
  <c r="X35" i="44"/>
  <c r="AB34" i="44"/>
  <c r="AB39" i="44" s="1"/>
  <c r="AA34" i="44"/>
  <c r="Z34" i="44"/>
  <c r="Y34" i="44"/>
  <c r="X34" i="44"/>
  <c r="Z33" i="44"/>
  <c r="AB32" i="44"/>
  <c r="AA32" i="44"/>
  <c r="Z32" i="44"/>
  <c r="X32" i="44"/>
  <c r="AB31" i="44"/>
  <c r="AA31" i="44"/>
  <c r="Z31" i="44"/>
  <c r="Z30" i="44"/>
  <c r="AB29" i="44"/>
  <c r="AA29" i="44"/>
  <c r="Z29" i="44"/>
  <c r="AB28" i="44"/>
  <c r="AA28" i="44"/>
  <c r="Z28" i="44"/>
  <c r="AB27" i="44"/>
  <c r="AB33" i="44" s="1"/>
  <c r="AA27" i="44"/>
  <c r="AA33" i="44" s="1"/>
  <c r="Z27" i="44"/>
  <c r="Y27" i="44"/>
  <c r="X27" i="44"/>
  <c r="X29" i="44" s="1"/>
  <c r="AB23" i="44"/>
  <c r="AA23" i="44"/>
  <c r="Z23" i="44"/>
  <c r="AB20" i="44"/>
  <c r="AB22" i="44" s="1"/>
  <c r="AA20" i="44"/>
  <c r="AA26" i="44" s="1"/>
  <c r="Z20" i="44"/>
  <c r="Y20" i="44"/>
  <c r="Y26" i="44" s="1"/>
  <c r="X20" i="44"/>
  <c r="Y19" i="44"/>
  <c r="Y18" i="44"/>
  <c r="Y17" i="44"/>
  <c r="Y16" i="44"/>
  <c r="Y15" i="44"/>
  <c r="Y14" i="44"/>
  <c r="X19" i="44"/>
  <c r="X18" i="44"/>
  <c r="X17" i="44"/>
  <c r="X16" i="44"/>
  <c r="X15" i="44"/>
  <c r="X14" i="44"/>
  <c r="AB19" i="44"/>
  <c r="AA19" i="44"/>
  <c r="Z19" i="44"/>
  <c r="AB18" i="44"/>
  <c r="AA18" i="44"/>
  <c r="Z18" i="44"/>
  <c r="AB17" i="44"/>
  <c r="AA17" i="44"/>
  <c r="Z17" i="44"/>
  <c r="AB16" i="44"/>
  <c r="AA16" i="44"/>
  <c r="Z16" i="44"/>
  <c r="AB15" i="44"/>
  <c r="AA15" i="44"/>
  <c r="Z15" i="44"/>
  <c r="AB14" i="44"/>
  <c r="AA14" i="44"/>
  <c r="Z14" i="44"/>
  <c r="U159" i="44"/>
  <c r="U158" i="44"/>
  <c r="U157" i="44"/>
  <c r="U156" i="44"/>
  <c r="U155" i="44"/>
  <c r="U154" i="44"/>
  <c r="U152" i="44"/>
  <c r="U151" i="44"/>
  <c r="U150" i="44"/>
  <c r="U149" i="44"/>
  <c r="U148" i="44"/>
  <c r="U147" i="44"/>
  <c r="U145" i="44"/>
  <c r="U144" i="44"/>
  <c r="U143" i="44"/>
  <c r="U142" i="44"/>
  <c r="U141" i="44"/>
  <c r="U140" i="44"/>
  <c r="U138" i="44"/>
  <c r="U137" i="44"/>
  <c r="U136" i="44"/>
  <c r="U135" i="44"/>
  <c r="U134" i="44"/>
  <c r="U133" i="44"/>
  <c r="U131" i="44"/>
  <c r="U130" i="44"/>
  <c r="U129" i="44"/>
  <c r="U128" i="44"/>
  <c r="U127" i="44"/>
  <c r="U126" i="44"/>
  <c r="U124" i="44"/>
  <c r="U123" i="44"/>
  <c r="U122" i="44"/>
  <c r="U121" i="44"/>
  <c r="U120" i="44"/>
  <c r="U119" i="44"/>
  <c r="U117" i="44"/>
  <c r="U116" i="44"/>
  <c r="U115" i="44"/>
  <c r="U114" i="44"/>
  <c r="U113" i="44"/>
  <c r="U112" i="44"/>
  <c r="U110" i="44"/>
  <c r="U109" i="44"/>
  <c r="U108" i="44"/>
  <c r="U107" i="44"/>
  <c r="U106" i="44"/>
  <c r="U105" i="44"/>
  <c r="U103" i="44"/>
  <c r="U102" i="44"/>
  <c r="U101" i="44"/>
  <c r="U100" i="44"/>
  <c r="U99" i="44"/>
  <c r="U98" i="44"/>
  <c r="U96" i="44"/>
  <c r="U95" i="44"/>
  <c r="U94" i="44"/>
  <c r="U93" i="44"/>
  <c r="U92" i="44"/>
  <c r="U91" i="44"/>
  <c r="U89" i="44"/>
  <c r="U88" i="44"/>
  <c r="U87" i="44"/>
  <c r="U86" i="44"/>
  <c r="U85" i="44"/>
  <c r="U84" i="44"/>
  <c r="U82" i="44"/>
  <c r="U81" i="44"/>
  <c r="U80" i="44"/>
  <c r="U79" i="44"/>
  <c r="U78" i="44"/>
  <c r="U77" i="44"/>
  <c r="U75" i="44"/>
  <c r="U74" i="44"/>
  <c r="U73" i="44"/>
  <c r="U72" i="44"/>
  <c r="U71" i="44"/>
  <c r="U70" i="44"/>
  <c r="U68" i="44"/>
  <c r="U67" i="44"/>
  <c r="U66" i="44"/>
  <c r="U65" i="44"/>
  <c r="U64" i="44"/>
  <c r="U63" i="44"/>
  <c r="U61" i="44"/>
  <c r="U60" i="44"/>
  <c r="U59" i="44"/>
  <c r="U58" i="44"/>
  <c r="U57" i="44"/>
  <c r="U56" i="44"/>
  <c r="U54" i="44"/>
  <c r="U53" i="44"/>
  <c r="U52" i="44"/>
  <c r="U51" i="44"/>
  <c r="U50" i="44"/>
  <c r="U49" i="44"/>
  <c r="U47" i="44"/>
  <c r="U46" i="44"/>
  <c r="U45" i="44"/>
  <c r="U44" i="44"/>
  <c r="U43" i="44"/>
  <c r="U42" i="44"/>
  <c r="U40" i="44"/>
  <c r="U39" i="44"/>
  <c r="U38" i="44"/>
  <c r="U37" i="44"/>
  <c r="U36" i="44"/>
  <c r="U35" i="44"/>
  <c r="U33" i="44"/>
  <c r="U32" i="44"/>
  <c r="U31" i="44"/>
  <c r="U30" i="44"/>
  <c r="U29" i="44"/>
  <c r="U28" i="44"/>
  <c r="U26" i="44"/>
  <c r="U25" i="44"/>
  <c r="U24" i="44"/>
  <c r="U23" i="44"/>
  <c r="U22" i="44"/>
  <c r="U21" i="44"/>
  <c r="U19" i="44"/>
  <c r="U18" i="44"/>
  <c r="U17" i="44"/>
  <c r="U16" i="44"/>
  <c r="U15" i="44"/>
  <c r="U14" i="44"/>
  <c r="U7" i="44"/>
  <c r="G159" i="44"/>
  <c r="G158" i="44"/>
  <c r="G157" i="44"/>
  <c r="G156" i="44"/>
  <c r="G155" i="44"/>
  <c r="G154" i="44"/>
  <c r="G152" i="44"/>
  <c r="G151" i="44"/>
  <c r="G150" i="44"/>
  <c r="G149" i="44"/>
  <c r="G148" i="44"/>
  <c r="G147" i="44"/>
  <c r="G145" i="44"/>
  <c r="G144" i="44"/>
  <c r="G143" i="44"/>
  <c r="G142" i="44"/>
  <c r="G141" i="44"/>
  <c r="G140" i="44"/>
  <c r="G138" i="44"/>
  <c r="G137" i="44"/>
  <c r="G136" i="44"/>
  <c r="G135" i="44"/>
  <c r="G134" i="44"/>
  <c r="G133" i="44"/>
  <c r="G131" i="44"/>
  <c r="G130" i="44"/>
  <c r="G129" i="44"/>
  <c r="G128" i="44"/>
  <c r="G127" i="44"/>
  <c r="G126" i="44"/>
  <c r="G124" i="44"/>
  <c r="G123" i="44"/>
  <c r="G122" i="44"/>
  <c r="G121" i="44"/>
  <c r="G120" i="44"/>
  <c r="G119" i="44"/>
  <c r="G117" i="44"/>
  <c r="G116" i="44"/>
  <c r="G115" i="44"/>
  <c r="G114" i="44"/>
  <c r="G113" i="44"/>
  <c r="G112" i="44"/>
  <c r="G110" i="44"/>
  <c r="G109" i="44"/>
  <c r="G108" i="44"/>
  <c r="G107" i="44"/>
  <c r="G106" i="44"/>
  <c r="G105" i="44"/>
  <c r="G103" i="44"/>
  <c r="G102" i="44"/>
  <c r="G101" i="44"/>
  <c r="G100" i="44"/>
  <c r="G99" i="44"/>
  <c r="G98" i="44"/>
  <c r="G96" i="44"/>
  <c r="G95" i="44"/>
  <c r="G94" i="44"/>
  <c r="G93" i="44"/>
  <c r="G92" i="44"/>
  <c r="G91" i="44"/>
  <c r="G89" i="44"/>
  <c r="G88" i="44"/>
  <c r="G87" i="44"/>
  <c r="G86" i="44"/>
  <c r="G85" i="44"/>
  <c r="G84" i="44"/>
  <c r="G82" i="44"/>
  <c r="G81" i="44"/>
  <c r="G80" i="44"/>
  <c r="G79" i="44"/>
  <c r="G78" i="44"/>
  <c r="G77" i="44"/>
  <c r="G75" i="44"/>
  <c r="G74" i="44"/>
  <c r="G73" i="44"/>
  <c r="G72" i="44"/>
  <c r="G71" i="44"/>
  <c r="G70" i="44"/>
  <c r="G68" i="44"/>
  <c r="G67" i="44"/>
  <c r="G66" i="44"/>
  <c r="G65" i="44"/>
  <c r="G64" i="44"/>
  <c r="G63" i="44"/>
  <c r="G61" i="44"/>
  <c r="G60" i="44"/>
  <c r="G59" i="44"/>
  <c r="G58" i="44"/>
  <c r="G57" i="44"/>
  <c r="G56" i="44"/>
  <c r="G54" i="44"/>
  <c r="G53" i="44"/>
  <c r="G52" i="44"/>
  <c r="G51" i="44"/>
  <c r="G50" i="44"/>
  <c r="G49" i="44"/>
  <c r="G47" i="44"/>
  <c r="G46" i="44"/>
  <c r="G45" i="44"/>
  <c r="G44" i="44"/>
  <c r="G43" i="44"/>
  <c r="G42" i="44"/>
  <c r="G40" i="44"/>
  <c r="G39" i="44"/>
  <c r="G38" i="44"/>
  <c r="G37" i="44"/>
  <c r="G36" i="44"/>
  <c r="G35" i="44"/>
  <c r="G33" i="44"/>
  <c r="G32" i="44"/>
  <c r="G31" i="44"/>
  <c r="G30" i="44"/>
  <c r="G29" i="44"/>
  <c r="G28" i="44"/>
  <c r="G26" i="44"/>
  <c r="G25" i="44"/>
  <c r="G24" i="44"/>
  <c r="G23" i="44"/>
  <c r="G22" i="44"/>
  <c r="G21" i="44"/>
  <c r="G19" i="44"/>
  <c r="G18" i="44"/>
  <c r="G17" i="44"/>
  <c r="G16" i="44"/>
  <c r="G15" i="44"/>
  <c r="G14" i="44"/>
  <c r="G7" i="44"/>
  <c r="G8" i="44"/>
  <c r="G9" i="44"/>
  <c r="G10" i="44"/>
  <c r="G11" i="44"/>
  <c r="G12" i="44"/>
  <c r="A47" i="46"/>
  <c r="D84" i="47" s="1"/>
  <c r="U8" i="44"/>
  <c r="U9" i="44"/>
  <c r="U10" i="44"/>
  <c r="U11" i="44"/>
  <c r="U12" i="44"/>
  <c r="Y158" i="44" l="1"/>
  <c r="Y159" i="44"/>
  <c r="Y155" i="44"/>
  <c r="AA120" i="44"/>
  <c r="AA122" i="44"/>
  <c r="AA119" i="44"/>
  <c r="AA123" i="44"/>
  <c r="AA121" i="44"/>
  <c r="AA124" i="44"/>
  <c r="AB122" i="44"/>
  <c r="AB119" i="44"/>
  <c r="AB120" i="44"/>
  <c r="AB124" i="44"/>
  <c r="AB121" i="44"/>
  <c r="Y53" i="44"/>
  <c r="Y50" i="44"/>
  <c r="Y51" i="44"/>
  <c r="Y49" i="44"/>
  <c r="Y54" i="44"/>
  <c r="AB80" i="44"/>
  <c r="AB77" i="44"/>
  <c r="AB81" i="44"/>
  <c r="AB82" i="44"/>
  <c r="AB78" i="44"/>
  <c r="AB79" i="44"/>
  <c r="Y52" i="44"/>
  <c r="Y95" i="44"/>
  <c r="Y92" i="44"/>
  <c r="Y96" i="44"/>
  <c r="Y93" i="44"/>
  <c r="Y91" i="44"/>
  <c r="X22" i="44"/>
  <c r="X25" i="44"/>
  <c r="X24" i="44"/>
  <c r="X23" i="44"/>
  <c r="X26" i="44"/>
  <c r="X21" i="44"/>
  <c r="X115" i="44"/>
  <c r="X112" i="44"/>
  <c r="X117" i="44"/>
  <c r="X114" i="44"/>
  <c r="X116" i="44"/>
  <c r="X113" i="44"/>
  <c r="Z53" i="44"/>
  <c r="Z50" i="44"/>
  <c r="Z52" i="44"/>
  <c r="Z54" i="44"/>
  <c r="Z51" i="44"/>
  <c r="Z49" i="44"/>
  <c r="Y28" i="44"/>
  <c r="Y33" i="44"/>
  <c r="Y30" i="44"/>
  <c r="Y31" i="44"/>
  <c r="Y32" i="44"/>
  <c r="Y29" i="44"/>
  <c r="X50" i="44"/>
  <c r="X53" i="44"/>
  <c r="X54" i="44"/>
  <c r="X51" i="44"/>
  <c r="X49" i="44"/>
  <c r="X134" i="44"/>
  <c r="X137" i="44"/>
  <c r="X138" i="44"/>
  <c r="X135" i="44"/>
  <c r="X133" i="44"/>
  <c r="X73" i="44"/>
  <c r="X70" i="44"/>
  <c r="X75" i="44"/>
  <c r="X72" i="44"/>
  <c r="X71" i="44"/>
  <c r="X74" i="44"/>
  <c r="AB123" i="44"/>
  <c r="X95" i="44"/>
  <c r="X92" i="44"/>
  <c r="X96" i="44"/>
  <c r="X93" i="44"/>
  <c r="X91" i="44"/>
  <c r="X136" i="44"/>
  <c r="Z95" i="44"/>
  <c r="Z92" i="44"/>
  <c r="Z94" i="44"/>
  <c r="X159" i="44"/>
  <c r="Z25" i="44"/>
  <c r="Z22" i="44"/>
  <c r="X66" i="44"/>
  <c r="AB94" i="44"/>
  <c r="AB91" i="44"/>
  <c r="AA25" i="44"/>
  <c r="X129" i="44"/>
  <c r="X126" i="44"/>
  <c r="X131" i="44"/>
  <c r="X128" i="44"/>
  <c r="AB25" i="44"/>
  <c r="Z67" i="44"/>
  <c r="Z64" i="44"/>
  <c r="Z66" i="44"/>
  <c r="Y21" i="44"/>
  <c r="AB37" i="44"/>
  <c r="AA79" i="44"/>
  <c r="Z91" i="44"/>
  <c r="Z109" i="44"/>
  <c r="Z106" i="44"/>
  <c r="Z108" i="44"/>
  <c r="Z138" i="44"/>
  <c r="X148" i="44"/>
  <c r="X151" i="44"/>
  <c r="X150" i="44"/>
  <c r="Z21" i="44"/>
  <c r="X36" i="44"/>
  <c r="X39" i="44"/>
  <c r="X38" i="44"/>
  <c r="X59" i="44"/>
  <c r="X56" i="44"/>
  <c r="X61" i="44"/>
  <c r="X58" i="44"/>
  <c r="AB66" i="44"/>
  <c r="AB63" i="44"/>
  <c r="X68" i="44"/>
  <c r="AB92" i="44"/>
  <c r="AB96" i="44"/>
  <c r="AA106" i="44"/>
  <c r="AA108" i="44"/>
  <c r="AA105" i="44"/>
  <c r="Y151" i="44"/>
  <c r="Y148" i="44"/>
  <c r="Y150" i="44"/>
  <c r="Y25" i="44"/>
  <c r="Y22" i="44"/>
  <c r="Y137" i="44"/>
  <c r="Y134" i="44"/>
  <c r="X45" i="44"/>
  <c r="X42" i="44"/>
  <c r="X47" i="44"/>
  <c r="X44" i="44"/>
  <c r="AB52" i="44"/>
  <c r="AB49" i="44"/>
  <c r="Z137" i="44"/>
  <c r="Z134" i="44"/>
  <c r="Z136" i="44"/>
  <c r="X87" i="44"/>
  <c r="X84" i="44"/>
  <c r="X89" i="44"/>
  <c r="X86" i="44"/>
  <c r="AA134" i="44"/>
  <c r="AA136" i="44"/>
  <c r="AA133" i="44"/>
  <c r="Y67" i="44"/>
  <c r="Y64" i="44"/>
  <c r="X109" i="44"/>
  <c r="X106" i="44"/>
  <c r="Z96" i="44"/>
  <c r="Y108" i="44"/>
  <c r="Y138" i="44"/>
  <c r="AA64" i="44"/>
  <c r="AA66" i="44"/>
  <c r="AA63" i="44"/>
  <c r="AA21" i="44"/>
  <c r="Z26" i="44"/>
  <c r="Y39" i="44"/>
  <c r="Y36" i="44"/>
  <c r="Y68" i="44"/>
  <c r="X81" i="44"/>
  <c r="X78" i="44"/>
  <c r="X80" i="44"/>
  <c r="X101" i="44"/>
  <c r="X98" i="44"/>
  <c r="X103" i="44"/>
  <c r="X100" i="44"/>
  <c r="X110" i="44"/>
  <c r="X130" i="44"/>
  <c r="AB134" i="44"/>
  <c r="Z151" i="44"/>
  <c r="Z148" i="44"/>
  <c r="Z150" i="44"/>
  <c r="Z39" i="44"/>
  <c r="Z36" i="44"/>
  <c r="Z38" i="44"/>
  <c r="Y63" i="44"/>
  <c r="Z68" i="44"/>
  <c r="Y81" i="44"/>
  <c r="Y78" i="44"/>
  <c r="Y80" i="44"/>
  <c r="X105" i="44"/>
  <c r="X120" i="44"/>
  <c r="X123" i="44"/>
  <c r="X122" i="44"/>
  <c r="X143" i="44"/>
  <c r="X140" i="44"/>
  <c r="X145" i="44"/>
  <c r="X142" i="44"/>
  <c r="AA148" i="44"/>
  <c r="AA150" i="44"/>
  <c r="AA147" i="44"/>
  <c r="AA50" i="44"/>
  <c r="AA52" i="44"/>
  <c r="AA49" i="44"/>
  <c r="Y136" i="44"/>
  <c r="AA92" i="44"/>
  <c r="AA94" i="44"/>
  <c r="AA91" i="44"/>
  <c r="Z24" i="44"/>
  <c r="X64" i="44"/>
  <c r="X67" i="44"/>
  <c r="AB24" i="44"/>
  <c r="AB21" i="44"/>
  <c r="AB136" i="44"/>
  <c r="AB133" i="44"/>
  <c r="Y109" i="44"/>
  <c r="Y106" i="44"/>
  <c r="AB50" i="44"/>
  <c r="Y38" i="44"/>
  <c r="AB108" i="44"/>
  <c r="AB105" i="44"/>
  <c r="AB26" i="44"/>
  <c r="AA36" i="44"/>
  <c r="AA38" i="44"/>
  <c r="AA35" i="44"/>
  <c r="X43" i="44"/>
  <c r="AA51" i="44"/>
  <c r="Z63" i="44"/>
  <c r="AA68" i="44"/>
  <c r="Z81" i="44"/>
  <c r="Z78" i="44"/>
  <c r="Z80" i="44"/>
  <c r="Z93" i="44"/>
  <c r="Y105" i="44"/>
  <c r="Z110" i="44"/>
  <c r="Y123" i="44"/>
  <c r="Y120" i="44"/>
  <c r="Y122" i="44"/>
  <c r="Y135" i="44"/>
  <c r="AB150" i="44"/>
  <c r="AB147" i="44"/>
  <c r="X152" i="44"/>
  <c r="Y24" i="44"/>
  <c r="AA22" i="44"/>
  <c r="AA24" i="44"/>
  <c r="Y23" i="44"/>
  <c r="X31" i="44"/>
  <c r="X28" i="44"/>
  <c r="X33" i="44"/>
  <c r="X30" i="44"/>
  <c r="AB38" i="44"/>
  <c r="AB35" i="44"/>
  <c r="AB51" i="44"/>
  <c r="AA78" i="44"/>
  <c r="AA80" i="44"/>
  <c r="AA77" i="44"/>
  <c r="X85" i="44"/>
  <c r="AA93" i="44"/>
  <c r="Z123" i="44"/>
  <c r="Z120" i="44"/>
  <c r="Z122" i="44"/>
  <c r="Z135" i="44"/>
  <c r="Y44" i="44"/>
  <c r="Y58" i="44"/>
  <c r="Y72" i="44"/>
  <c r="Y86" i="44"/>
  <c r="Y100" i="44"/>
  <c r="Y114" i="44"/>
  <c r="Y128" i="44"/>
  <c r="Y142" i="44"/>
  <c r="Y156" i="44"/>
  <c r="Y61" i="44"/>
  <c r="Y103" i="44"/>
  <c r="Y117" i="44"/>
  <c r="AA30" i="44"/>
  <c r="AA44" i="44"/>
  <c r="AA58" i="44"/>
  <c r="AA72" i="44"/>
  <c r="AA86" i="44"/>
  <c r="AA100" i="44"/>
  <c r="AA114" i="44"/>
  <c r="AA128" i="44"/>
  <c r="AA142" i="44"/>
  <c r="AA156" i="44"/>
  <c r="Y47" i="44"/>
  <c r="Y75" i="44"/>
  <c r="Y89" i="44"/>
  <c r="AB30" i="44"/>
  <c r="AB44" i="44"/>
  <c r="AB58" i="44"/>
  <c r="AB72" i="44"/>
  <c r="AB86" i="44"/>
  <c r="AB100" i="44"/>
  <c r="AB114" i="44"/>
  <c r="AB128" i="44"/>
  <c r="AB142" i="44"/>
  <c r="AB156" i="44"/>
  <c r="Y131" i="44"/>
  <c r="AH148" i="44"/>
  <c r="AG148" i="44"/>
  <c r="AF148" i="44"/>
  <c r="AE148" i="44"/>
  <c r="AD148" i="44"/>
  <c r="AH159" i="44"/>
  <c r="AG159" i="44"/>
  <c r="AF159" i="44"/>
  <c r="AE159" i="44"/>
  <c r="AD159" i="44"/>
  <c r="AH158" i="44"/>
  <c r="AG158" i="44"/>
  <c r="AF158" i="44"/>
  <c r="AE158" i="44"/>
  <c r="AD158" i="44"/>
  <c r="M158" i="44" s="1"/>
  <c r="V158" i="44" s="1"/>
  <c r="AH157" i="44"/>
  <c r="AG157" i="44"/>
  <c r="AF157" i="44"/>
  <c r="AE157" i="44"/>
  <c r="AD157" i="44"/>
  <c r="AH156" i="44"/>
  <c r="AG156" i="44"/>
  <c r="AF156" i="44"/>
  <c r="AE156" i="44"/>
  <c r="AD156" i="44"/>
  <c r="M156" i="44" s="1"/>
  <c r="V156" i="44" s="1"/>
  <c r="AH155" i="44"/>
  <c r="AG155" i="44"/>
  <c r="AF155" i="44"/>
  <c r="AE155" i="44"/>
  <c r="AD155" i="44"/>
  <c r="M155" i="44" s="1"/>
  <c r="V155" i="44" s="1"/>
  <c r="AH154" i="44"/>
  <c r="AG154" i="44"/>
  <c r="AF154" i="44"/>
  <c r="AE154" i="44"/>
  <c r="AD154" i="44"/>
  <c r="AH152" i="44"/>
  <c r="AG152" i="44"/>
  <c r="AF152" i="44"/>
  <c r="AE152" i="44"/>
  <c r="AD152" i="44"/>
  <c r="M152" i="44" s="1"/>
  <c r="V152" i="44" s="1"/>
  <c r="AH151" i="44"/>
  <c r="AG151" i="44"/>
  <c r="AF151" i="44"/>
  <c r="AE151" i="44"/>
  <c r="AD151" i="44"/>
  <c r="AH150" i="44"/>
  <c r="AG150" i="44"/>
  <c r="AF150" i="44"/>
  <c r="AE150" i="44"/>
  <c r="AD150" i="44"/>
  <c r="AH149" i="44"/>
  <c r="AG149" i="44"/>
  <c r="AF149" i="44"/>
  <c r="AE149" i="44"/>
  <c r="AD149" i="44"/>
  <c r="M149" i="44" s="1"/>
  <c r="V149" i="44" s="1"/>
  <c r="AH147" i="44"/>
  <c r="AG147" i="44"/>
  <c r="AF147" i="44"/>
  <c r="AE147" i="44"/>
  <c r="AD147" i="44"/>
  <c r="AH145" i="44"/>
  <c r="AG145" i="44"/>
  <c r="AF145" i="44"/>
  <c r="AE145" i="44"/>
  <c r="AD145" i="44"/>
  <c r="AH144" i="44"/>
  <c r="AG144" i="44"/>
  <c r="AF144" i="44"/>
  <c r="AE144" i="44"/>
  <c r="AD144" i="44"/>
  <c r="M144" i="44" s="1"/>
  <c r="V144" i="44" s="1"/>
  <c r="AH143" i="44"/>
  <c r="AG143" i="44"/>
  <c r="AF143" i="44"/>
  <c r="AE143" i="44"/>
  <c r="AD143" i="44"/>
  <c r="AH142" i="44"/>
  <c r="AG142" i="44"/>
  <c r="AF142" i="44"/>
  <c r="AE142" i="44"/>
  <c r="AD142" i="44"/>
  <c r="AH141" i="44"/>
  <c r="AG141" i="44"/>
  <c r="AF141" i="44"/>
  <c r="AE141" i="44"/>
  <c r="AD141" i="44"/>
  <c r="M141" i="44" s="1"/>
  <c r="V141" i="44" s="1"/>
  <c r="AH140" i="44"/>
  <c r="AG140" i="44"/>
  <c r="AF140" i="44"/>
  <c r="AE140" i="44"/>
  <c r="AD140" i="44"/>
  <c r="AH138" i="44"/>
  <c r="AG138" i="44"/>
  <c r="AF138" i="44"/>
  <c r="AE138" i="44"/>
  <c r="AD138" i="44"/>
  <c r="M138" i="44" s="1"/>
  <c r="V138" i="44" s="1"/>
  <c r="AH137" i="44"/>
  <c r="AG137" i="44"/>
  <c r="AF137" i="44"/>
  <c r="AE137" i="44"/>
  <c r="AD137" i="44"/>
  <c r="M137" i="44" s="1"/>
  <c r="V137" i="44" s="1"/>
  <c r="AH136" i="44"/>
  <c r="AG136" i="44"/>
  <c r="AF136" i="44"/>
  <c r="AE136" i="44"/>
  <c r="AD136" i="44"/>
  <c r="AH135" i="44"/>
  <c r="AG135" i="44"/>
  <c r="AF135" i="44"/>
  <c r="AE135" i="44"/>
  <c r="AD135" i="44"/>
  <c r="M135" i="44" s="1"/>
  <c r="V135" i="44" s="1"/>
  <c r="AH134" i="44"/>
  <c r="AG134" i="44"/>
  <c r="AF134" i="44"/>
  <c r="AE134" i="44"/>
  <c r="AD134" i="44"/>
  <c r="AH133" i="44"/>
  <c r="AG133" i="44"/>
  <c r="AF133" i="44"/>
  <c r="AE133" i="44"/>
  <c r="AD133" i="44"/>
  <c r="AH131" i="44"/>
  <c r="AG131" i="44"/>
  <c r="AF131" i="44"/>
  <c r="AE131" i="44"/>
  <c r="AD131" i="44"/>
  <c r="M131" i="44" s="1"/>
  <c r="V131" i="44" s="1"/>
  <c r="AH130" i="44"/>
  <c r="AG130" i="44"/>
  <c r="AF130" i="44"/>
  <c r="AE130" i="44"/>
  <c r="AD130" i="44"/>
  <c r="AH129" i="44"/>
  <c r="AG129" i="44"/>
  <c r="AF129" i="44"/>
  <c r="AE129" i="44"/>
  <c r="AD129" i="44"/>
  <c r="AH128" i="44"/>
  <c r="AG128" i="44"/>
  <c r="AF128" i="44"/>
  <c r="AE128" i="44"/>
  <c r="AD128" i="44"/>
  <c r="M128" i="44" s="1"/>
  <c r="V128" i="44" s="1"/>
  <c r="AH127" i="44"/>
  <c r="AG127" i="44"/>
  <c r="AF127" i="44"/>
  <c r="AE127" i="44"/>
  <c r="AD127" i="44"/>
  <c r="AH126" i="44"/>
  <c r="AG126" i="44"/>
  <c r="AF126" i="44"/>
  <c r="AE126" i="44"/>
  <c r="AH124" i="44"/>
  <c r="AG124" i="44"/>
  <c r="AF124" i="44"/>
  <c r="AE124" i="44"/>
  <c r="AD124" i="44"/>
  <c r="M124" i="44" s="1"/>
  <c r="V124" i="44" s="1"/>
  <c r="AH123" i="44"/>
  <c r="AG123" i="44"/>
  <c r="AF123" i="44"/>
  <c r="AE123" i="44"/>
  <c r="AD123" i="44"/>
  <c r="AH122" i="44"/>
  <c r="AG122" i="44"/>
  <c r="AF122" i="44"/>
  <c r="AE122" i="44"/>
  <c r="AD122" i="44"/>
  <c r="AH121" i="44"/>
  <c r="AG121" i="44"/>
  <c r="AF121" i="44"/>
  <c r="AE121" i="44"/>
  <c r="AD121" i="44"/>
  <c r="M121" i="44" s="1"/>
  <c r="V121" i="44" s="1"/>
  <c r="AH120" i="44"/>
  <c r="AG120" i="44"/>
  <c r="AF120" i="44"/>
  <c r="AE120" i="44"/>
  <c r="AD120" i="44"/>
  <c r="AH119" i="44"/>
  <c r="AG119" i="44"/>
  <c r="AF119" i="44"/>
  <c r="AE119" i="44"/>
  <c r="AD119" i="44"/>
  <c r="M119" i="44" s="1"/>
  <c r="V119" i="44" s="1"/>
  <c r="AH117" i="44"/>
  <c r="AG117" i="44"/>
  <c r="AF117" i="44"/>
  <c r="AE117" i="44"/>
  <c r="AD117" i="44"/>
  <c r="M117" i="44" s="1"/>
  <c r="V117" i="44" s="1"/>
  <c r="AH116" i="44"/>
  <c r="AG116" i="44"/>
  <c r="AF116" i="44"/>
  <c r="AE116" i="44"/>
  <c r="AD116" i="44"/>
  <c r="AH115" i="44"/>
  <c r="AG115" i="44"/>
  <c r="AF115" i="44"/>
  <c r="AE115" i="44"/>
  <c r="AD115" i="44"/>
  <c r="M115" i="44" s="1"/>
  <c r="V115" i="44" s="1"/>
  <c r="AH114" i="44"/>
  <c r="AG114" i="44"/>
  <c r="AF114" i="44"/>
  <c r="AE114" i="44"/>
  <c r="AD114" i="44"/>
  <c r="AH113" i="44"/>
  <c r="AG113" i="44"/>
  <c r="AF113" i="44"/>
  <c r="AE113" i="44"/>
  <c r="AD113" i="44"/>
  <c r="AH112" i="44"/>
  <c r="AG112" i="44"/>
  <c r="AF112" i="44"/>
  <c r="AE112" i="44"/>
  <c r="AD112" i="44"/>
  <c r="M112" i="44" s="1"/>
  <c r="V112" i="44" s="1"/>
  <c r="AH110" i="44"/>
  <c r="AG110" i="44"/>
  <c r="AF110" i="44"/>
  <c r="AE110" i="44"/>
  <c r="AD110" i="44"/>
  <c r="AH109" i="44"/>
  <c r="AG109" i="44"/>
  <c r="AF109" i="44"/>
  <c r="AE109" i="44"/>
  <c r="AD109" i="44"/>
  <c r="AH108" i="44"/>
  <c r="AG108" i="44"/>
  <c r="AF108" i="44"/>
  <c r="AE108" i="44"/>
  <c r="AD108" i="44"/>
  <c r="M108" i="44" s="1"/>
  <c r="V108" i="44" s="1"/>
  <c r="AH107" i="44"/>
  <c r="AG107" i="44"/>
  <c r="AF107" i="44"/>
  <c r="AE107" i="44"/>
  <c r="AD107" i="44"/>
  <c r="AH106" i="44"/>
  <c r="AG106" i="44"/>
  <c r="AF106" i="44"/>
  <c r="AE106" i="44"/>
  <c r="AD106" i="44"/>
  <c r="AH105" i="44"/>
  <c r="AG105" i="44"/>
  <c r="AF105" i="44"/>
  <c r="AE105" i="44"/>
  <c r="AD105" i="44"/>
  <c r="M105" i="44" s="1"/>
  <c r="V105" i="44" s="1"/>
  <c r="AH103" i="44"/>
  <c r="AG103" i="44"/>
  <c r="AF103" i="44"/>
  <c r="AE103" i="44"/>
  <c r="AD103" i="44"/>
  <c r="AH102" i="44"/>
  <c r="AG102" i="44"/>
  <c r="AF102" i="44"/>
  <c r="AE102" i="44"/>
  <c r="AD102" i="44"/>
  <c r="M102" i="44" s="1"/>
  <c r="V102" i="44" s="1"/>
  <c r="AH101" i="44"/>
  <c r="AG101" i="44"/>
  <c r="AF101" i="44"/>
  <c r="AE101" i="44"/>
  <c r="AD101" i="44"/>
  <c r="M101" i="44" s="1"/>
  <c r="V101" i="44" s="1"/>
  <c r="AH100" i="44"/>
  <c r="AG100" i="44"/>
  <c r="AF100" i="44"/>
  <c r="AE100" i="44"/>
  <c r="AD100" i="44"/>
  <c r="AH99" i="44"/>
  <c r="AG99" i="44"/>
  <c r="AF99" i="44"/>
  <c r="AE99" i="44"/>
  <c r="AD99" i="44"/>
  <c r="M99" i="44" s="1"/>
  <c r="V99" i="44" s="1"/>
  <c r="AH98" i="44"/>
  <c r="AG98" i="44"/>
  <c r="AF98" i="44"/>
  <c r="AE98" i="44"/>
  <c r="AD98" i="44"/>
  <c r="AH96" i="44"/>
  <c r="AG96" i="44"/>
  <c r="AF96" i="44"/>
  <c r="AE96" i="44"/>
  <c r="AD96" i="44"/>
  <c r="AH95" i="44"/>
  <c r="AG95" i="44"/>
  <c r="AF95" i="44"/>
  <c r="AE95" i="44"/>
  <c r="AD95" i="44"/>
  <c r="M95" i="44" s="1"/>
  <c r="V95" i="44" s="1"/>
  <c r="AH94" i="44"/>
  <c r="AG94" i="44"/>
  <c r="AF94" i="44"/>
  <c r="AE94" i="44"/>
  <c r="AD94" i="44"/>
  <c r="AH93" i="44"/>
  <c r="AG93" i="44"/>
  <c r="AF93" i="44"/>
  <c r="AE93" i="44"/>
  <c r="AD93" i="44"/>
  <c r="AH92" i="44"/>
  <c r="AG92" i="44"/>
  <c r="AF92" i="44"/>
  <c r="AE92" i="44"/>
  <c r="AD92" i="44"/>
  <c r="M92" i="44" s="1"/>
  <c r="V92" i="44" s="1"/>
  <c r="AH91" i="44"/>
  <c r="AG91" i="44"/>
  <c r="AF91" i="44"/>
  <c r="AE91" i="44"/>
  <c r="AD91" i="44"/>
  <c r="AH89" i="44"/>
  <c r="AG89" i="44"/>
  <c r="AF89" i="44"/>
  <c r="AE89" i="44"/>
  <c r="AD89" i="44"/>
  <c r="AH88" i="44"/>
  <c r="AG88" i="44"/>
  <c r="AF88" i="44"/>
  <c r="AE88" i="44"/>
  <c r="AD88" i="44"/>
  <c r="M88" i="44" s="1"/>
  <c r="V88" i="44" s="1"/>
  <c r="AH87" i="44"/>
  <c r="AG87" i="44"/>
  <c r="AF87" i="44"/>
  <c r="AE87" i="44"/>
  <c r="AD87" i="44"/>
  <c r="AH86" i="44"/>
  <c r="AG86" i="44"/>
  <c r="AF86" i="44"/>
  <c r="AE86" i="44"/>
  <c r="AD86" i="44"/>
  <c r="M86" i="44" s="1"/>
  <c r="V86" i="44" s="1"/>
  <c r="AH85" i="44"/>
  <c r="AG85" i="44"/>
  <c r="AF85" i="44"/>
  <c r="AE85" i="44"/>
  <c r="AD85" i="44"/>
  <c r="M85" i="44" s="1"/>
  <c r="V85" i="44" s="1"/>
  <c r="AH84" i="44"/>
  <c r="AG84" i="44"/>
  <c r="AF84" i="44"/>
  <c r="AE84" i="44"/>
  <c r="AD84" i="44"/>
  <c r="AH82" i="44"/>
  <c r="AG82" i="44"/>
  <c r="AF82" i="44"/>
  <c r="AE82" i="44"/>
  <c r="AD82" i="44"/>
  <c r="M82" i="44" s="1"/>
  <c r="V82" i="44" s="1"/>
  <c r="AH81" i="44"/>
  <c r="AG81" i="44"/>
  <c r="AF81" i="44"/>
  <c r="AE81" i="44"/>
  <c r="AD81" i="44"/>
  <c r="AH80" i="44"/>
  <c r="AG80" i="44"/>
  <c r="AF80" i="44"/>
  <c r="AE80" i="44"/>
  <c r="AD80" i="44"/>
  <c r="AH79" i="44"/>
  <c r="AG79" i="44"/>
  <c r="AF79" i="44"/>
  <c r="AE79" i="44"/>
  <c r="AD79" i="44"/>
  <c r="M79" i="44" s="1"/>
  <c r="V79" i="44" s="1"/>
  <c r="AH78" i="44"/>
  <c r="AG78" i="44"/>
  <c r="AF78" i="44"/>
  <c r="AE78" i="44"/>
  <c r="AD78" i="44"/>
  <c r="AH77" i="44"/>
  <c r="AG77" i="44"/>
  <c r="AF77" i="44"/>
  <c r="AE77" i="44"/>
  <c r="AD77" i="44"/>
  <c r="AH75" i="44"/>
  <c r="AG75" i="44"/>
  <c r="AF75" i="44"/>
  <c r="AE75" i="44"/>
  <c r="AD75" i="44"/>
  <c r="M75" i="44" s="1"/>
  <c r="V75" i="44" s="1"/>
  <c r="AH74" i="44"/>
  <c r="AG74" i="44"/>
  <c r="AF74" i="44"/>
  <c r="AE74" i="44"/>
  <c r="AD74" i="44"/>
  <c r="AH73" i="44"/>
  <c r="AG73" i="44"/>
  <c r="AF73" i="44"/>
  <c r="AE73" i="44"/>
  <c r="AD73" i="44"/>
  <c r="AH72" i="44"/>
  <c r="AG72" i="44"/>
  <c r="AF72" i="44"/>
  <c r="AE72" i="44"/>
  <c r="AD72" i="44"/>
  <c r="M72" i="44" s="1"/>
  <c r="V72" i="44" s="1"/>
  <c r="AH71" i="44"/>
  <c r="AG71" i="44"/>
  <c r="AF71" i="44"/>
  <c r="AE71" i="44"/>
  <c r="AD71" i="44"/>
  <c r="AH70" i="44"/>
  <c r="AG70" i="44"/>
  <c r="AF70" i="44"/>
  <c r="AE70" i="44"/>
  <c r="AD70" i="44"/>
  <c r="M70" i="44" s="1"/>
  <c r="V70" i="44" s="1"/>
  <c r="AH68" i="44"/>
  <c r="AG68" i="44"/>
  <c r="AF68" i="44"/>
  <c r="AE68" i="44"/>
  <c r="AD68" i="44"/>
  <c r="M68" i="44" s="1"/>
  <c r="V68" i="44" s="1"/>
  <c r="AH67" i="44"/>
  <c r="AG67" i="44"/>
  <c r="AF67" i="44"/>
  <c r="AE67" i="44"/>
  <c r="AD67" i="44"/>
  <c r="AH66" i="44"/>
  <c r="AG66" i="44"/>
  <c r="AF66" i="44"/>
  <c r="AE66" i="44"/>
  <c r="AD66" i="44"/>
  <c r="M66" i="44" s="1"/>
  <c r="V66" i="44" s="1"/>
  <c r="AH65" i="44"/>
  <c r="AG65" i="44"/>
  <c r="AF65" i="44"/>
  <c r="AE65" i="44"/>
  <c r="AD65" i="44"/>
  <c r="AH64" i="44"/>
  <c r="AG64" i="44"/>
  <c r="AF64" i="44"/>
  <c r="AE64" i="44"/>
  <c r="AD64" i="44"/>
  <c r="AH63" i="44"/>
  <c r="AG63" i="44"/>
  <c r="AF63" i="44"/>
  <c r="AE63" i="44"/>
  <c r="AD63" i="44"/>
  <c r="M63" i="44" s="1"/>
  <c r="V63" i="44" s="1"/>
  <c r="AH61" i="44"/>
  <c r="AG61" i="44"/>
  <c r="AF61" i="44"/>
  <c r="AE61" i="44"/>
  <c r="AD61" i="44"/>
  <c r="AH60" i="44"/>
  <c r="AG60" i="44"/>
  <c r="AF60" i="44"/>
  <c r="AE60" i="44"/>
  <c r="AD60" i="44"/>
  <c r="AH59" i="44"/>
  <c r="AG59" i="44"/>
  <c r="AF59" i="44"/>
  <c r="AE59" i="44"/>
  <c r="AD59" i="44"/>
  <c r="M59" i="44" s="1"/>
  <c r="V59" i="44" s="1"/>
  <c r="AH58" i="44"/>
  <c r="AG58" i="44"/>
  <c r="AF58" i="44"/>
  <c r="AE58" i="44"/>
  <c r="AD58" i="44"/>
  <c r="AH57" i="44"/>
  <c r="AG57" i="44"/>
  <c r="AF57" i="44"/>
  <c r="AE57" i="44"/>
  <c r="AD57" i="44"/>
  <c r="AH56" i="44"/>
  <c r="AG56" i="44"/>
  <c r="AF56" i="44"/>
  <c r="AE56" i="44"/>
  <c r="AD56" i="44"/>
  <c r="M56" i="44" s="1"/>
  <c r="V56" i="44" s="1"/>
  <c r="AH54" i="44"/>
  <c r="AG54" i="44"/>
  <c r="AF54" i="44"/>
  <c r="AE54" i="44"/>
  <c r="AD54" i="44"/>
  <c r="AH53" i="44"/>
  <c r="AG53" i="44"/>
  <c r="AF53" i="44"/>
  <c r="AE53" i="44"/>
  <c r="AD53" i="44"/>
  <c r="M53" i="44" s="1"/>
  <c r="V53" i="44" s="1"/>
  <c r="AH52" i="44"/>
  <c r="AG52" i="44"/>
  <c r="AF52" i="44"/>
  <c r="AE52" i="44"/>
  <c r="AD52" i="44"/>
  <c r="M52" i="44" s="1"/>
  <c r="V52" i="44" s="1"/>
  <c r="AH51" i="44"/>
  <c r="AG51" i="44"/>
  <c r="AF51" i="44"/>
  <c r="AE51" i="44"/>
  <c r="AD51" i="44"/>
  <c r="AH50" i="44"/>
  <c r="AG50" i="44"/>
  <c r="AF50" i="44"/>
  <c r="AE50" i="44"/>
  <c r="AD50" i="44"/>
  <c r="M50" i="44" s="1"/>
  <c r="V50" i="44" s="1"/>
  <c r="AH49" i="44"/>
  <c r="AG49" i="44"/>
  <c r="AF49" i="44"/>
  <c r="AE49" i="44"/>
  <c r="AD49" i="44"/>
  <c r="AH47" i="44"/>
  <c r="AG47" i="44"/>
  <c r="AF47" i="44"/>
  <c r="AE47" i="44"/>
  <c r="AD47" i="44"/>
  <c r="AH46" i="44"/>
  <c r="AG46" i="44"/>
  <c r="AF46" i="44"/>
  <c r="AE46" i="44"/>
  <c r="AD46" i="44"/>
  <c r="M46" i="44" s="1"/>
  <c r="V46" i="44" s="1"/>
  <c r="AH45" i="44"/>
  <c r="AG45" i="44"/>
  <c r="AF45" i="44"/>
  <c r="AE45" i="44"/>
  <c r="AD45" i="44"/>
  <c r="AH44" i="44"/>
  <c r="AG44" i="44"/>
  <c r="AF44" i="44"/>
  <c r="AE44" i="44"/>
  <c r="AD44" i="44"/>
  <c r="AH43" i="44"/>
  <c r="AG43" i="44"/>
  <c r="AF43" i="44"/>
  <c r="AE43" i="44"/>
  <c r="AD43" i="44"/>
  <c r="M43" i="44" s="1"/>
  <c r="V43" i="44" s="1"/>
  <c r="AH42" i="44"/>
  <c r="AG42" i="44"/>
  <c r="AF42" i="44"/>
  <c r="AE42" i="44"/>
  <c r="AD42" i="44"/>
  <c r="AH40" i="44"/>
  <c r="AG40" i="44"/>
  <c r="AF40" i="44"/>
  <c r="AE40" i="44"/>
  <c r="AD40" i="44"/>
  <c r="AH39" i="44"/>
  <c r="AG39" i="44"/>
  <c r="AF39" i="44"/>
  <c r="AE39" i="44"/>
  <c r="AD39" i="44"/>
  <c r="M39" i="44" s="1"/>
  <c r="V39" i="44" s="1"/>
  <c r="AH38" i="44"/>
  <c r="AG38" i="44"/>
  <c r="AF38" i="44"/>
  <c r="AE38" i="44"/>
  <c r="AD38" i="44"/>
  <c r="AH37" i="44"/>
  <c r="AG37" i="44"/>
  <c r="AF37" i="44"/>
  <c r="AE37" i="44"/>
  <c r="AD37" i="44"/>
  <c r="M37" i="44" s="1"/>
  <c r="V37" i="44" s="1"/>
  <c r="AH36" i="44"/>
  <c r="AG36" i="44"/>
  <c r="AF36" i="44"/>
  <c r="AE36" i="44"/>
  <c r="AD36" i="44"/>
  <c r="M36" i="44" s="1"/>
  <c r="V36" i="44" s="1"/>
  <c r="AH35" i="44"/>
  <c r="AG35" i="44"/>
  <c r="AF35" i="44"/>
  <c r="AE35" i="44"/>
  <c r="AD35" i="44"/>
  <c r="AH33" i="44"/>
  <c r="AG33" i="44"/>
  <c r="AF33" i="44"/>
  <c r="AE33" i="44"/>
  <c r="AD33" i="44"/>
  <c r="M33" i="44" s="1"/>
  <c r="V33" i="44" s="1"/>
  <c r="AH32" i="44"/>
  <c r="AG32" i="44"/>
  <c r="AF32" i="44"/>
  <c r="AE32" i="44"/>
  <c r="AD32" i="44"/>
  <c r="AH31" i="44"/>
  <c r="AG31" i="44"/>
  <c r="AF31" i="44"/>
  <c r="AE31" i="44"/>
  <c r="AD31" i="44"/>
  <c r="AH30" i="44"/>
  <c r="AG30" i="44"/>
  <c r="AF30" i="44"/>
  <c r="AE30" i="44"/>
  <c r="AD30" i="44"/>
  <c r="M30" i="44" s="1"/>
  <c r="V30" i="44" s="1"/>
  <c r="AH29" i="44"/>
  <c r="AG29" i="44"/>
  <c r="AF29" i="44"/>
  <c r="AE29" i="44"/>
  <c r="AD29" i="44"/>
  <c r="AH28" i="44"/>
  <c r="AG28" i="44"/>
  <c r="AF28" i="44"/>
  <c r="AE28" i="44"/>
  <c r="AD28" i="44"/>
  <c r="AH26" i="44"/>
  <c r="AG26" i="44"/>
  <c r="AF26" i="44"/>
  <c r="AE26" i="44"/>
  <c r="AD26" i="44"/>
  <c r="M26" i="44" s="1"/>
  <c r="V26" i="44" s="1"/>
  <c r="AH25" i="44"/>
  <c r="AG25" i="44"/>
  <c r="AF25" i="44"/>
  <c r="AE25" i="44"/>
  <c r="AD25" i="44"/>
  <c r="AH24" i="44"/>
  <c r="AG24" i="44"/>
  <c r="AF24" i="44"/>
  <c r="AE24" i="44"/>
  <c r="AD24" i="44"/>
  <c r="AH23" i="44"/>
  <c r="AG23" i="44"/>
  <c r="AF23" i="44"/>
  <c r="AE23" i="44"/>
  <c r="AD23" i="44"/>
  <c r="M23" i="44" s="1"/>
  <c r="V23" i="44" s="1"/>
  <c r="AH22" i="44"/>
  <c r="AG22" i="44"/>
  <c r="AF22" i="44"/>
  <c r="AE22" i="44"/>
  <c r="AD22" i="44"/>
  <c r="AH21" i="44"/>
  <c r="AG21" i="44"/>
  <c r="AF21" i="44"/>
  <c r="AE21" i="44"/>
  <c r="AD21" i="44"/>
  <c r="M21" i="44" s="1"/>
  <c r="V21" i="44" s="1"/>
  <c r="AH19" i="44"/>
  <c r="AG19" i="44"/>
  <c r="AF19" i="44"/>
  <c r="AE19" i="44"/>
  <c r="AD19" i="44"/>
  <c r="M19" i="44" s="1"/>
  <c r="V19" i="44" s="1"/>
  <c r="AH18" i="44"/>
  <c r="AG18" i="44"/>
  <c r="AF18" i="44"/>
  <c r="AE18" i="44"/>
  <c r="AD18" i="44"/>
  <c r="AH17" i="44"/>
  <c r="AG17" i="44"/>
  <c r="AF17" i="44"/>
  <c r="AE17" i="44"/>
  <c r="AD17" i="44"/>
  <c r="M17" i="44" s="1"/>
  <c r="V17" i="44" s="1"/>
  <c r="AH16" i="44"/>
  <c r="AG16" i="44"/>
  <c r="AF16" i="44"/>
  <c r="AE16" i="44"/>
  <c r="AD16" i="44"/>
  <c r="AH15" i="44"/>
  <c r="AG15" i="44"/>
  <c r="AF15" i="44"/>
  <c r="AE15" i="44"/>
  <c r="AD15" i="44"/>
  <c r="AH14" i="44"/>
  <c r="AG14" i="44"/>
  <c r="AF14" i="44"/>
  <c r="AE14" i="44"/>
  <c r="AD14" i="44"/>
  <c r="AH7" i="44"/>
  <c r="AG7" i="44"/>
  <c r="AF7" i="44"/>
  <c r="AE7" i="44"/>
  <c r="AD12" i="44"/>
  <c r="AD11" i="44"/>
  <c r="AD10" i="44"/>
  <c r="AD8" i="44"/>
  <c r="AB13" i="44"/>
  <c r="AA13" i="44"/>
  <c r="Z13" i="44"/>
  <c r="Y13" i="44"/>
  <c r="X13" i="44"/>
  <c r="X6" i="44"/>
  <c r="AA6" i="44"/>
  <c r="AB6" i="44"/>
  <c r="Z6" i="44"/>
  <c r="A21" i="46"/>
  <c r="AH12" i="44"/>
  <c r="AF12" i="44"/>
  <c r="AE12" i="44"/>
  <c r="AH11" i="44"/>
  <c r="AF11" i="44"/>
  <c r="AE11" i="44"/>
  <c r="AH10" i="44"/>
  <c r="AF10" i="44"/>
  <c r="AE10" i="44"/>
  <c r="AH8" i="44"/>
  <c r="AG8" i="44"/>
  <c r="AF8" i="44"/>
  <c r="M24" i="44" l="1"/>
  <c r="V24" i="44" s="1"/>
  <c r="M73" i="44"/>
  <c r="V73" i="44" s="1"/>
  <c r="M106" i="44"/>
  <c r="V106" i="44" s="1"/>
  <c r="M142" i="44"/>
  <c r="V142" i="44" s="1"/>
  <c r="M28" i="44"/>
  <c r="V28" i="44" s="1"/>
  <c r="M44" i="44"/>
  <c r="V44" i="44" s="1"/>
  <c r="M77" i="44"/>
  <c r="V77" i="44" s="1"/>
  <c r="M109" i="44"/>
  <c r="V109" i="44" s="1"/>
  <c r="M145" i="44"/>
  <c r="V145" i="44" s="1"/>
  <c r="M80" i="44"/>
  <c r="V80" i="44" s="1"/>
  <c r="M96" i="44"/>
  <c r="V96" i="44" s="1"/>
  <c r="M113" i="44"/>
  <c r="V113" i="44" s="1"/>
  <c r="M133" i="44"/>
  <c r="V133" i="44" s="1"/>
  <c r="M150" i="44"/>
  <c r="V150" i="44" s="1"/>
  <c r="M40" i="44"/>
  <c r="V40" i="44" s="1"/>
  <c r="M57" i="44"/>
  <c r="V57" i="44" s="1"/>
  <c r="M89" i="44"/>
  <c r="V89" i="44" s="1"/>
  <c r="M122" i="44"/>
  <c r="V122" i="44" s="1"/>
  <c r="M159" i="44"/>
  <c r="V159" i="44" s="1"/>
  <c r="M60" i="44"/>
  <c r="V60" i="44" s="1"/>
  <c r="M93" i="44"/>
  <c r="V93" i="44" s="1"/>
  <c r="M129" i="44"/>
  <c r="V129" i="44" s="1"/>
  <c r="M31" i="44"/>
  <c r="V31" i="44" s="1"/>
  <c r="M47" i="44"/>
  <c r="V47" i="44" s="1"/>
  <c r="M64" i="44"/>
  <c r="V64" i="44" s="1"/>
  <c r="M35" i="44"/>
  <c r="V35" i="44" s="1"/>
  <c r="M51" i="44"/>
  <c r="V51" i="44" s="1"/>
  <c r="M67" i="44"/>
  <c r="V67" i="44" s="1"/>
  <c r="M84" i="44"/>
  <c r="V84" i="44" s="1"/>
  <c r="M100" i="44"/>
  <c r="V100" i="44" s="1"/>
  <c r="M116" i="44"/>
  <c r="V116" i="44" s="1"/>
  <c r="M136" i="44"/>
  <c r="V136" i="44" s="1"/>
  <c r="M154" i="44"/>
  <c r="V154" i="44" s="1"/>
  <c r="M22" i="44"/>
  <c r="V22" i="44" s="1"/>
  <c r="M38" i="44"/>
  <c r="V38" i="44" s="1"/>
  <c r="M54" i="44"/>
  <c r="V54" i="44" s="1"/>
  <c r="M71" i="44"/>
  <c r="V71" i="44" s="1"/>
  <c r="M87" i="44"/>
  <c r="V87" i="44" s="1"/>
  <c r="M103" i="44"/>
  <c r="V103" i="44" s="1"/>
  <c r="M120" i="44"/>
  <c r="V120" i="44" s="1"/>
  <c r="M140" i="44"/>
  <c r="V140" i="44" s="1"/>
  <c r="M157" i="44"/>
  <c r="V157" i="44" s="1"/>
  <c r="M25" i="44"/>
  <c r="V25" i="44" s="1"/>
  <c r="M42" i="44"/>
  <c r="V42" i="44" s="1"/>
  <c r="M58" i="44"/>
  <c r="V58" i="44" s="1"/>
  <c r="M74" i="44"/>
  <c r="V74" i="44" s="1"/>
  <c r="M91" i="44"/>
  <c r="V91" i="44" s="1"/>
  <c r="M107" i="44"/>
  <c r="V107" i="44" s="1"/>
  <c r="M123" i="44"/>
  <c r="V123" i="44" s="1"/>
  <c r="M127" i="44"/>
  <c r="V127" i="44" s="1"/>
  <c r="M143" i="44"/>
  <c r="V143" i="44" s="1"/>
  <c r="M148" i="44"/>
  <c r="V148" i="44" s="1"/>
  <c r="M29" i="44"/>
  <c r="V29" i="44" s="1"/>
  <c r="M45" i="44"/>
  <c r="V45" i="44" s="1"/>
  <c r="M61" i="44"/>
  <c r="V61" i="44" s="1"/>
  <c r="M78" i="44"/>
  <c r="V78" i="44" s="1"/>
  <c r="M94" i="44"/>
  <c r="V94" i="44" s="1"/>
  <c r="M110" i="44"/>
  <c r="V110" i="44" s="1"/>
  <c r="M130" i="44"/>
  <c r="V130" i="44" s="1"/>
  <c r="M147" i="44"/>
  <c r="V147" i="44" s="1"/>
  <c r="M16" i="44"/>
  <c r="V16" i="44" s="1"/>
  <c r="M32" i="44"/>
  <c r="V32" i="44" s="1"/>
  <c r="M49" i="44"/>
  <c r="V49" i="44" s="1"/>
  <c r="M65" i="44"/>
  <c r="V65" i="44" s="1"/>
  <c r="M81" i="44"/>
  <c r="V81" i="44" s="1"/>
  <c r="M98" i="44"/>
  <c r="V98" i="44" s="1"/>
  <c r="M114" i="44"/>
  <c r="V114" i="44" s="1"/>
  <c r="M134" i="44"/>
  <c r="V134" i="44" s="1"/>
  <c r="M151" i="44"/>
  <c r="V151" i="44" s="1"/>
  <c r="M14" i="44"/>
  <c r="V14" i="44" s="1"/>
  <c r="M15" i="44"/>
  <c r="V15" i="44" s="1"/>
  <c r="M18" i="44"/>
  <c r="V18" i="44" s="1"/>
  <c r="AB7" i="44"/>
  <c r="AB12" i="44"/>
  <c r="AB11" i="44"/>
  <c r="AB10" i="44"/>
  <c r="AB9" i="44"/>
  <c r="AB8" i="44"/>
  <c r="AA11" i="44"/>
  <c r="AA12" i="44"/>
  <c r="AA7" i="44"/>
  <c r="AA9" i="44"/>
  <c r="AA10" i="44"/>
  <c r="AA8" i="44"/>
  <c r="Z10" i="44"/>
  <c r="Z9" i="44"/>
  <c r="Z8" i="44"/>
  <c r="Z7" i="44"/>
  <c r="Z11" i="44"/>
  <c r="Z12" i="44"/>
  <c r="X8" i="44"/>
  <c r="X7" i="44"/>
  <c r="X12" i="44"/>
  <c r="X11" i="44"/>
  <c r="X10" i="44"/>
  <c r="X9" i="44"/>
  <c r="M7" i="44"/>
  <c r="V7" i="44" s="1"/>
  <c r="M8" i="44"/>
  <c r="AD126" i="44"/>
  <c r="M126" i="44" s="1"/>
  <c r="V126" i="44" s="1"/>
  <c r="AH9" i="44"/>
  <c r="AG9" i="44"/>
  <c r="AD9" i="44"/>
  <c r="AF9" i="44"/>
  <c r="A8" i="46" l="1"/>
  <c r="D78" i="47" s="1"/>
  <c r="A7" i="46"/>
  <c r="D77" i="47" s="1"/>
  <c r="A6" i="46"/>
  <c r="D76" i="47" s="1"/>
  <c r="A5" i="46"/>
  <c r="D75" i="47" s="1"/>
  <c r="A4" i="46"/>
  <c r="D74" i="47" s="1"/>
  <c r="A51" i="46"/>
  <c r="D85" i="47" s="1"/>
  <c r="A42" i="46"/>
  <c r="D83" i="47" s="1"/>
  <c r="A33" i="46"/>
  <c r="D82" i="47" s="1"/>
  <c r="A26" i="46"/>
  <c r="D81" i="47" s="1"/>
  <c r="D80" i="47"/>
  <c r="A12" i="46"/>
  <c r="D79" i="47" s="1"/>
  <c r="G104" i="47" l="1"/>
  <c r="G96" i="47"/>
  <c r="G94" i="47"/>
  <c r="H105" i="47"/>
  <c r="H99" i="47"/>
  <c r="H97" i="47"/>
  <c r="G110" i="47"/>
  <c r="G100" i="47"/>
  <c r="G99" i="47"/>
  <c r="H91" i="47"/>
  <c r="H111" i="47"/>
  <c r="H95" i="47"/>
  <c r="G105" i="47"/>
  <c r="G107" i="47"/>
  <c r="G106" i="47"/>
  <c r="G98" i="47"/>
  <c r="G102" i="47"/>
  <c r="H100" i="47"/>
  <c r="G111" i="47"/>
  <c r="H110" i="47"/>
  <c r="H109" i="47"/>
  <c r="H108" i="47"/>
  <c r="H98" i="47"/>
  <c r="G109" i="47"/>
  <c r="H96" i="47"/>
  <c r="H107" i="47"/>
  <c r="G95" i="47"/>
  <c r="G97" i="47"/>
  <c r="H106" i="47"/>
  <c r="H102" i="47"/>
  <c r="G103" i="47"/>
  <c r="H104" i="47"/>
  <c r="H92" i="47"/>
  <c r="G93" i="47"/>
  <c r="H94" i="47"/>
  <c r="G101" i="47"/>
  <c r="G91" i="47"/>
  <c r="H93" i="47"/>
  <c r="G92" i="47"/>
  <c r="H103" i="47"/>
  <c r="H101" i="47"/>
  <c r="G108" i="47"/>
  <c r="Y6" i="44"/>
  <c r="Y10" i="44" l="1"/>
  <c r="Y11" i="44"/>
  <c r="Y9" i="44"/>
  <c r="Y8" i="44"/>
  <c r="Y7" i="44"/>
  <c r="Y12" i="44"/>
  <c r="AE9" i="44"/>
  <c r="M9" i="44" s="1"/>
  <c r="I94" i="47"/>
  <c r="F94" i="47" s="1"/>
  <c r="I96" i="47"/>
  <c r="F96" i="47" s="1"/>
  <c r="I105" i="47"/>
  <c r="F105" i="47" s="1"/>
  <c r="I99" i="47"/>
  <c r="F99" i="47" s="1"/>
  <c r="I97" i="47"/>
  <c r="F97" i="47" s="1"/>
  <c r="I95" i="47"/>
  <c r="F95" i="47" s="1"/>
  <c r="I91" i="47"/>
  <c r="F91" i="47" s="1"/>
  <c r="I111" i="47"/>
  <c r="F111" i="47" s="1"/>
  <c r="I98" i="47"/>
  <c r="F98" i="47" s="1"/>
  <c r="I102" i="47"/>
  <c r="F102" i="47" s="1"/>
  <c r="I106" i="47"/>
  <c r="F106" i="47" s="1"/>
  <c r="I107" i="47"/>
  <c r="F107" i="47" s="1"/>
  <c r="I108" i="47"/>
  <c r="F108" i="47" s="1"/>
  <c r="I100" i="47"/>
  <c r="F100" i="47" s="1"/>
  <c r="I110" i="47"/>
  <c r="F110" i="47" s="1"/>
  <c r="I109" i="47"/>
  <c r="F109" i="47" s="1"/>
  <c r="I104" i="47"/>
  <c r="F104" i="47" s="1"/>
  <c r="I92" i="47"/>
  <c r="F92" i="47" s="1"/>
  <c r="I103" i="47"/>
  <c r="F103" i="47" s="1"/>
  <c r="I101" i="47"/>
  <c r="F101" i="47" s="1"/>
  <c r="I93" i="47"/>
  <c r="F93" i="47" s="1"/>
  <c r="AG10" i="44" l="1"/>
  <c r="M10" i="44" s="1"/>
  <c r="AG12" i="44" l="1"/>
  <c r="M12" i="44" s="1"/>
  <c r="AG11" i="44"/>
  <c r="M11" i="44" s="1"/>
  <c r="V8" i="44"/>
  <c r="V9" i="44" l="1"/>
  <c r="G90" i="47" s="1"/>
  <c r="G112" i="47" s="1"/>
  <c r="V10" i="44" l="1"/>
  <c r="V11" i="44" l="1"/>
  <c r="V12" i="44"/>
  <c r="H90" i="47" l="1"/>
  <c r="H112" i="47" s="1"/>
  <c r="I90" i="47" l="1"/>
  <c r="I112" i="47" s="1"/>
  <c r="F90" i="47" l="1"/>
  <c r="F112" i="47" s="1"/>
</calcChain>
</file>

<file path=xl/sharedStrings.xml><?xml version="1.0" encoding="utf-8"?>
<sst xmlns="http://schemas.openxmlformats.org/spreadsheetml/2006/main" count="1103" uniqueCount="269">
  <si>
    <t>フランス</t>
  </si>
  <si>
    <t>ドイツ</t>
  </si>
  <si>
    <t>韓国</t>
  </si>
  <si>
    <t>タイ</t>
  </si>
  <si>
    <t>オランダ</t>
  </si>
  <si>
    <t>台湾</t>
  </si>
  <si>
    <t>イギリス</t>
  </si>
  <si>
    <t>JPY</t>
    <phoneticPr fontId="2"/>
  </si>
  <si>
    <t>海外勤務手当</t>
    <rPh sb="0" eb="6">
      <t>カイガイキンムテアテ</t>
    </rPh>
    <phoneticPr fontId="2"/>
  </si>
  <si>
    <t>帯同手当</t>
    <rPh sb="0" eb="4">
      <t>タイドウテアテ</t>
    </rPh>
    <phoneticPr fontId="2"/>
  </si>
  <si>
    <t>業種</t>
    <rPh sb="0" eb="2">
      <t>ギョウシュ</t>
    </rPh>
    <phoneticPr fontId="2"/>
  </si>
  <si>
    <t>JPY</t>
  </si>
  <si>
    <t>USD</t>
  </si>
  <si>
    <t>EUR</t>
  </si>
  <si>
    <t>BRL</t>
  </si>
  <si>
    <t>CNY</t>
  </si>
  <si>
    <t>HKD</t>
  </si>
  <si>
    <t>INR</t>
  </si>
  <si>
    <t>IDR</t>
  </si>
  <si>
    <t>MYR</t>
  </si>
  <si>
    <t>MXN</t>
  </si>
  <si>
    <t>PHP</t>
  </si>
  <si>
    <t>SGD</t>
  </si>
  <si>
    <t>KRW</t>
  </si>
  <si>
    <t>TWD</t>
  </si>
  <si>
    <t>THB</t>
  </si>
  <si>
    <t>VND</t>
  </si>
  <si>
    <t>GBP</t>
  </si>
  <si>
    <t>水産・農林業</t>
  </si>
  <si>
    <t>鉱業</t>
  </si>
  <si>
    <t>建設業</t>
  </si>
  <si>
    <t>電気・ガス業</t>
  </si>
  <si>
    <t>運輸･情報通信業</t>
  </si>
  <si>
    <t>商業</t>
  </si>
  <si>
    <t>金融・保険業</t>
  </si>
  <si>
    <t>不動産業</t>
  </si>
  <si>
    <t>サービス業</t>
  </si>
  <si>
    <t>51-100名</t>
    <rPh sb="6" eb="7">
      <t>メイ</t>
    </rPh>
    <phoneticPr fontId="2"/>
  </si>
  <si>
    <t>1-50名</t>
    <rPh sb="4" eb="5">
      <t>メイ</t>
    </rPh>
    <phoneticPr fontId="2"/>
  </si>
  <si>
    <t>データは購入していない</t>
    <rPh sb="4" eb="6">
      <t>コウニュウ</t>
    </rPh>
    <phoneticPr fontId="2"/>
  </si>
  <si>
    <t>賞与の取り扱い</t>
    <rPh sb="0" eb="2">
      <t>ショウヨ</t>
    </rPh>
    <rPh sb="3" eb="4">
      <t>ト</t>
    </rPh>
    <rPh sb="5" eb="6">
      <t>アツカ</t>
    </rPh>
    <phoneticPr fontId="2"/>
  </si>
  <si>
    <t>理論年収に含める</t>
    <rPh sb="0" eb="2">
      <t>リロン</t>
    </rPh>
    <rPh sb="2" eb="4">
      <t>ネンシュウ</t>
    </rPh>
    <rPh sb="5" eb="6">
      <t>フク</t>
    </rPh>
    <phoneticPr fontId="2"/>
  </si>
  <si>
    <t>理論年収に含めない</t>
    <rPh sb="0" eb="2">
      <t>リロン</t>
    </rPh>
    <rPh sb="2" eb="4">
      <t>ネンシュウ</t>
    </rPh>
    <rPh sb="5" eb="6">
      <t>フク</t>
    </rPh>
    <phoneticPr fontId="2"/>
  </si>
  <si>
    <t>分からない</t>
    <rPh sb="0" eb="1">
      <t>ワ</t>
    </rPh>
    <phoneticPr fontId="2"/>
  </si>
  <si>
    <t>合計</t>
    <rPh sb="0" eb="2">
      <t>ゴウケイ</t>
    </rPh>
    <phoneticPr fontId="2"/>
  </si>
  <si>
    <t>派遣都市</t>
    <rPh sb="0" eb="4">
      <t>ハケントシ</t>
    </rPh>
    <phoneticPr fontId="2"/>
  </si>
  <si>
    <t>派遣形態</t>
    <rPh sb="0" eb="2">
      <t>ハケン</t>
    </rPh>
    <rPh sb="2" eb="4">
      <t>ケイタイ</t>
    </rPh>
    <phoneticPr fontId="2"/>
  </si>
  <si>
    <t>帯同家族
人数</t>
    <rPh sb="0" eb="2">
      <t>タイドウ</t>
    </rPh>
    <rPh sb="2" eb="4">
      <t>カゾク</t>
    </rPh>
    <rPh sb="5" eb="7">
      <t>ニンズウ</t>
    </rPh>
    <phoneticPr fontId="2"/>
  </si>
  <si>
    <t>アジア</t>
    <phoneticPr fontId="2"/>
  </si>
  <si>
    <t>欧州</t>
    <rPh sb="0" eb="2">
      <t>オウシュウ</t>
    </rPh>
    <phoneticPr fontId="2"/>
  </si>
  <si>
    <t>家族帯同・独身 ①</t>
    <phoneticPr fontId="2"/>
  </si>
  <si>
    <t>家族帯同・独身 ②</t>
    <phoneticPr fontId="2"/>
  </si>
  <si>
    <t>家族帯同・独身 ③</t>
    <phoneticPr fontId="2"/>
  </si>
  <si>
    <t>単身赴任 ①</t>
    <phoneticPr fontId="2"/>
  </si>
  <si>
    <t>単身赴任 ②</t>
    <phoneticPr fontId="2"/>
  </si>
  <si>
    <t>単身赴任 ③</t>
    <phoneticPr fontId="2"/>
  </si>
  <si>
    <t>日本勤務の場合</t>
    <rPh sb="0" eb="2">
      <t>ニホン</t>
    </rPh>
    <rPh sb="2" eb="4">
      <t>キンム</t>
    </rPh>
    <rPh sb="5" eb="7">
      <t>バアイ</t>
    </rPh>
    <phoneticPr fontId="2"/>
  </si>
  <si>
    <t>／月</t>
    <rPh sb="1" eb="2">
      <t>ツキ</t>
    </rPh>
    <phoneticPr fontId="2"/>
  </si>
  <si>
    <t>／年</t>
    <rPh sb="1" eb="2">
      <t>ネン</t>
    </rPh>
    <phoneticPr fontId="2"/>
  </si>
  <si>
    <t>年収</t>
    <rPh sb="0" eb="2">
      <t>ネンシュウ</t>
    </rPh>
    <phoneticPr fontId="2"/>
  </si>
  <si>
    <t>月収</t>
    <rPh sb="0" eb="2">
      <t>ゲッシュウ</t>
    </rPh>
    <phoneticPr fontId="2"/>
  </si>
  <si>
    <t>通貨選択</t>
    <rPh sb="0" eb="2">
      <t>ツウカ</t>
    </rPh>
    <phoneticPr fontId="2"/>
  </si>
  <si>
    <t>通貨</t>
    <rPh sb="0" eb="2">
      <t>ツウカ</t>
    </rPh>
    <phoneticPr fontId="2"/>
  </si>
  <si>
    <t>JPY</t>
    <phoneticPr fontId="2"/>
  </si>
  <si>
    <t>所定労働時間
・日数差手当</t>
    <rPh sb="0" eb="6">
      <t>ショテイロウドウジカン</t>
    </rPh>
    <rPh sb="8" eb="10">
      <t>ニッスウ</t>
    </rPh>
    <rPh sb="10" eb="11">
      <t>サ</t>
    </rPh>
    <rPh sb="11" eb="13">
      <t>テアテ</t>
    </rPh>
    <phoneticPr fontId="2"/>
  </si>
  <si>
    <t>小計</t>
    <rPh sb="0" eb="2">
      <t>ショウケイ</t>
    </rPh>
    <phoneticPr fontId="2"/>
  </si>
  <si>
    <t>1USD当たり</t>
    <rPh sb="4" eb="5">
      <t>ア</t>
    </rPh>
    <phoneticPr fontId="2"/>
  </si>
  <si>
    <t>100JPY当たり</t>
    <rPh sb="6" eb="7">
      <t>ア</t>
    </rPh>
    <phoneticPr fontId="2"/>
  </si>
  <si>
    <t>通貨を選択</t>
    <rPh sb="0" eb="2">
      <t>ツウカ</t>
    </rPh>
    <phoneticPr fontId="2"/>
  </si>
  <si>
    <t>ハードシップ
手当</t>
    <rPh sb="7" eb="9">
      <t>テアテ</t>
    </rPh>
    <phoneticPr fontId="2"/>
  </si>
  <si>
    <t>貴社名</t>
    <rPh sb="0" eb="3">
      <t>キシャメイ</t>
    </rPh>
    <phoneticPr fontId="2"/>
  </si>
  <si>
    <t>氏名</t>
    <rPh sb="0" eb="2">
      <t>シメイ</t>
    </rPh>
    <phoneticPr fontId="2"/>
  </si>
  <si>
    <t>所属部署</t>
    <rPh sb="0" eb="4">
      <t>ショゾクブショ</t>
    </rPh>
    <phoneticPr fontId="2"/>
  </si>
  <si>
    <t>電話番号</t>
    <rPh sb="0" eb="4">
      <t>デンワバンゴウ</t>
    </rPh>
    <phoneticPr fontId="2"/>
  </si>
  <si>
    <t>メールアドレス</t>
    <phoneticPr fontId="2"/>
  </si>
  <si>
    <t>製造業 - 食料品</t>
  </si>
  <si>
    <t>製造業 - 繊維製品、パルプ・紙</t>
  </si>
  <si>
    <t>製造業 - 化学、医薬品</t>
  </si>
  <si>
    <t>製造業 - 石油・石炭製品、ゴム製品、ガラス・土石製品</t>
  </si>
  <si>
    <t>製造業 - 鉄鋼、非鉄金属、金属製品</t>
  </si>
  <si>
    <t>製造業 - 機械、電気機器</t>
  </si>
  <si>
    <t>製造業 - 輸送用機器、精密機器</t>
  </si>
  <si>
    <t>製造業 - その他製品</t>
  </si>
  <si>
    <t>駐在員数</t>
    <rPh sb="0" eb="3">
      <t>チュウザイイン</t>
    </rPh>
    <rPh sb="3" eb="4">
      <t>スウ</t>
    </rPh>
    <phoneticPr fontId="2"/>
  </si>
  <si>
    <t>Q ご回答者について教えてください。</t>
    <rPh sb="3" eb="6">
      <t>カイトウシャ</t>
    </rPh>
    <rPh sb="10" eb="11">
      <t>オシ</t>
    </rPh>
    <phoneticPr fontId="2"/>
  </si>
  <si>
    <t>駐在員数</t>
    <rPh sb="0" eb="3">
      <t>チュウザイイン</t>
    </rPh>
    <rPh sb="3" eb="4">
      <t>スウ</t>
    </rPh>
    <phoneticPr fontId="2"/>
  </si>
  <si>
    <t>従業員数（連結）</t>
    <rPh sb="0" eb="4">
      <t>ジュウギョウインスウ</t>
    </rPh>
    <rPh sb="5" eb="7">
      <t>レンケツ</t>
    </rPh>
    <phoneticPr fontId="2"/>
  </si>
  <si>
    <t>従業員数（単体）</t>
    <rPh sb="0" eb="4">
      <t>ジュウギョウインスウ</t>
    </rPh>
    <rPh sb="5" eb="7">
      <t>タンタイ</t>
    </rPh>
    <phoneticPr fontId="2"/>
  </si>
  <si>
    <t>Q 海外給与体系について教えてください。</t>
    <rPh sb="2" eb="8">
      <t>カイガイキュウヨタイケイ</t>
    </rPh>
    <rPh sb="12" eb="13">
      <t>オシ</t>
    </rPh>
    <phoneticPr fontId="2"/>
  </si>
  <si>
    <t>給与計算方法</t>
    <rPh sb="0" eb="2">
      <t>キュウヨ</t>
    </rPh>
    <rPh sb="2" eb="6">
      <t>ケイサンホウホウ</t>
    </rPh>
    <phoneticPr fontId="2"/>
  </si>
  <si>
    <t xml:space="preserve">Q </t>
    <phoneticPr fontId="2"/>
  </si>
  <si>
    <t>501-1,000名</t>
    <rPh sb="9" eb="10">
      <t>メイ</t>
    </rPh>
    <phoneticPr fontId="2"/>
  </si>
  <si>
    <t>1,001名以上</t>
    <rPh sb="5" eb="6">
      <t>メイ</t>
    </rPh>
    <rPh sb="6" eb="8">
      <t>イジョウ</t>
    </rPh>
    <phoneticPr fontId="2"/>
  </si>
  <si>
    <t>グループ企業はない</t>
    <phoneticPr fontId="2"/>
  </si>
  <si>
    <t>1-100名</t>
    <rPh sb="5" eb="6">
      <t>メイ</t>
    </rPh>
    <phoneticPr fontId="2"/>
  </si>
  <si>
    <t>101-1,000名</t>
    <rPh sb="9" eb="10">
      <t>メイ</t>
    </rPh>
    <phoneticPr fontId="2"/>
  </si>
  <si>
    <t>2,501-5,000名</t>
    <rPh sb="11" eb="12">
      <t>メイ</t>
    </rPh>
    <phoneticPr fontId="2"/>
  </si>
  <si>
    <t>5,001-10,000名</t>
    <rPh sb="12" eb="13">
      <t>メイ</t>
    </rPh>
    <phoneticPr fontId="2"/>
  </si>
  <si>
    <t>1,001-2,500名</t>
    <rPh sb="11" eb="12">
      <t>メイ</t>
    </rPh>
    <phoneticPr fontId="2"/>
  </si>
  <si>
    <t>10,001名以上</t>
    <rPh sb="6" eb="7">
      <t>メイ</t>
    </rPh>
    <phoneticPr fontId="2"/>
  </si>
  <si>
    <t>購買力補償方式</t>
    <rPh sb="0" eb="5">
      <t>コウバイリョクホショウ</t>
    </rPh>
    <rPh sb="5" eb="7">
      <t>ホウシキ</t>
    </rPh>
    <phoneticPr fontId="2"/>
  </si>
  <si>
    <t>併用方式</t>
    <rPh sb="0" eb="4">
      <t>ヘイヨウホウシキ</t>
    </rPh>
    <phoneticPr fontId="2"/>
  </si>
  <si>
    <t>その他</t>
    <rPh sb="2" eb="3">
      <t>タ</t>
    </rPh>
    <phoneticPr fontId="2"/>
  </si>
  <si>
    <t>分からない</t>
    <rPh sb="0" eb="1">
      <t>ワ</t>
    </rPh>
    <phoneticPr fontId="2"/>
  </si>
  <si>
    <t>Q 貴社について教えてください。</t>
    <rPh sb="2" eb="4">
      <t>キシャ</t>
    </rPh>
    <rPh sb="8" eb="9">
      <t>オシ</t>
    </rPh>
    <phoneticPr fontId="2"/>
  </si>
  <si>
    <t>Mercer</t>
  </si>
  <si>
    <t>使用データプロバイダー</t>
    <rPh sb="0" eb="2">
      <t>シヨウ</t>
    </rPh>
    <phoneticPr fontId="2"/>
  </si>
  <si>
    <t>賞与の取り扱い</t>
    <rPh sb="3" eb="4">
      <t>ト</t>
    </rPh>
    <rPh sb="5" eb="6">
      <t>アツカ</t>
    </rPh>
    <phoneticPr fontId="2"/>
  </si>
  <si>
    <t>　↓　購買力補償方式を導入している場合は回答してください</t>
    <rPh sb="20" eb="22">
      <t>カイトウ</t>
    </rPh>
    <phoneticPr fontId="2"/>
  </si>
  <si>
    <t>ご入力ありがとうございます。続いて「②給与情報」シートのご記入をお願いします。</t>
    <rPh sb="1" eb="3">
      <t>ニュウリョク</t>
    </rPh>
    <rPh sb="14" eb="15">
      <t>ツヅ</t>
    </rPh>
    <rPh sb="19" eb="23">
      <t>キュウヨジョウホウ</t>
    </rPh>
    <rPh sb="29" eb="31">
      <t>キニュウ</t>
    </rPh>
    <rPh sb="33" eb="34">
      <t>ネガ</t>
    </rPh>
    <phoneticPr fontId="2"/>
  </si>
  <si>
    <t>ご回答状況</t>
    <rPh sb="1" eb="3">
      <t>カイトウ</t>
    </rPh>
    <rPh sb="3" eb="5">
      <t>ジョウキョウ</t>
    </rPh>
    <phoneticPr fontId="2"/>
  </si>
  <si>
    <t>「①プロファイル」シート</t>
    <phoneticPr fontId="2"/>
  </si>
  <si>
    <t>従業員数（連結）</t>
    <rPh sb="0" eb="4">
      <t>ジュウギョウインスウ</t>
    </rPh>
    <rPh sb="5" eb="7">
      <t>レンケツ</t>
    </rPh>
    <phoneticPr fontId="2"/>
  </si>
  <si>
    <t>従業員数（単体）</t>
    <rPh sb="0" eb="4">
      <t>ジュウギョウインスウ</t>
    </rPh>
    <rPh sb="5" eb="7">
      <t>タンタイ</t>
    </rPh>
    <phoneticPr fontId="2"/>
  </si>
  <si>
    <t>給与計算方法</t>
    <rPh sb="0" eb="6">
      <t>キュウヨケイサンホウホウ</t>
    </rPh>
    <phoneticPr fontId="2"/>
  </si>
  <si>
    <t>国名</t>
    <rPh sb="0" eb="2">
      <t>クニメイ</t>
    </rPh>
    <phoneticPr fontId="2"/>
  </si>
  <si>
    <t>都市</t>
    <rPh sb="0" eb="2">
      <t>トシ</t>
    </rPh>
    <phoneticPr fontId="2"/>
  </si>
  <si>
    <t>全都市</t>
    <rPh sb="0" eb="3">
      <t>ゼントシ</t>
    </rPh>
    <phoneticPr fontId="2"/>
  </si>
  <si>
    <t>中国</t>
  </si>
  <si>
    <t>北京</t>
    <rPh sb="0" eb="2">
      <t>ペキン</t>
    </rPh>
    <phoneticPr fontId="3"/>
  </si>
  <si>
    <t>香港</t>
  </si>
  <si>
    <t>フィリピン</t>
  </si>
  <si>
    <t>ベトナム</t>
  </si>
  <si>
    <t>マレーシア</t>
  </si>
  <si>
    <t>シンガポール</t>
  </si>
  <si>
    <t>インドネシア</t>
  </si>
  <si>
    <t>インド</t>
  </si>
  <si>
    <t>米国</t>
    <rPh sb="0" eb="1">
      <t>コメ</t>
    </rPh>
    <phoneticPr fontId="2"/>
  </si>
  <si>
    <t>米国</t>
    <rPh sb="0" eb="2">
      <t>ベイコク</t>
    </rPh>
    <phoneticPr fontId="2"/>
  </si>
  <si>
    <t>メキシコ</t>
  </si>
  <si>
    <t>「②給与情報」シート</t>
    <rPh sb="2" eb="4">
      <t>キュウヨ</t>
    </rPh>
    <rPh sb="4" eb="6">
      <t>ジョウホウ</t>
    </rPh>
    <phoneticPr fontId="2"/>
  </si>
  <si>
    <t>ご回答</t>
    <rPh sb="1" eb="3">
      <t>カイトウ</t>
    </rPh>
    <phoneticPr fontId="2"/>
  </si>
  <si>
    <t xml:space="preserve">単身赴任 </t>
    <phoneticPr fontId="2"/>
  </si>
  <si>
    <t>韓国／全都市</t>
    <rPh sb="0" eb="2">
      <t>カンコク</t>
    </rPh>
    <rPh sb="3" eb="6">
      <t>ゼントシ</t>
    </rPh>
    <phoneticPr fontId="2"/>
  </si>
  <si>
    <t>計</t>
    <rPh sb="0" eb="1">
      <t>ケイ</t>
    </rPh>
    <phoneticPr fontId="2"/>
  </si>
  <si>
    <t>-</t>
    <phoneticPr fontId="2"/>
  </si>
  <si>
    <t>中国／北京</t>
    <rPh sb="0" eb="2">
      <t>チュウゴク</t>
    </rPh>
    <rPh sb="3" eb="5">
      <t>ペキン</t>
    </rPh>
    <phoneticPr fontId="2"/>
  </si>
  <si>
    <t>香港</t>
    <rPh sb="0" eb="2">
      <t>ホンコン</t>
    </rPh>
    <phoneticPr fontId="2"/>
  </si>
  <si>
    <t>-</t>
    <phoneticPr fontId="2"/>
  </si>
  <si>
    <t>台湾／全都市</t>
  </si>
  <si>
    <t>台湾／全都市</t>
    <rPh sb="0" eb="2">
      <t>タイワン</t>
    </rPh>
    <rPh sb="3" eb="6">
      <t>ゼントシ</t>
    </rPh>
    <phoneticPr fontId="2"/>
  </si>
  <si>
    <t>フィリピン／マニラ</t>
  </si>
  <si>
    <t>フィリピン／マニラ</t>
    <phoneticPr fontId="2"/>
  </si>
  <si>
    <t>ベトナム／ホーチミン・ハノイ</t>
  </si>
  <si>
    <t>ベトナム／ホーチミン・ハノイ</t>
    <phoneticPr fontId="2"/>
  </si>
  <si>
    <t>タイ／全都市</t>
  </si>
  <si>
    <t>タイ／全都市</t>
    <rPh sb="3" eb="6">
      <t>ゼントシ</t>
    </rPh>
    <phoneticPr fontId="2"/>
  </si>
  <si>
    <t>マレーシア／クアラルンプール</t>
  </si>
  <si>
    <t>マレーシア／クアラルンプール</t>
    <phoneticPr fontId="2"/>
  </si>
  <si>
    <t>シンガポール</t>
    <phoneticPr fontId="2"/>
  </si>
  <si>
    <t>ニューデリー・グルガオン</t>
    <phoneticPr fontId="2"/>
  </si>
  <si>
    <t>インド／ニューデリー・グルガオン</t>
  </si>
  <si>
    <t>インド／ニューデリー・グルガオン</t>
    <phoneticPr fontId="2"/>
  </si>
  <si>
    <t>イギリス／全都市</t>
  </si>
  <si>
    <t>イギリス／全都市</t>
    <rPh sb="5" eb="8">
      <t>ゼントシ</t>
    </rPh>
    <phoneticPr fontId="2"/>
  </si>
  <si>
    <t>ドイツ／全都市</t>
  </si>
  <si>
    <t>ドイツ／全都市</t>
    <rPh sb="4" eb="7">
      <t>ゼントシ</t>
    </rPh>
    <phoneticPr fontId="2"/>
  </si>
  <si>
    <t>オランダ／全都市</t>
  </si>
  <si>
    <t>オランダ／全都市</t>
    <rPh sb="5" eb="8">
      <t>ゼントシ</t>
    </rPh>
    <phoneticPr fontId="2"/>
  </si>
  <si>
    <t>フランス／全都市</t>
  </si>
  <si>
    <t>フランス／全都市</t>
    <rPh sb="5" eb="8">
      <t>ゼントシ</t>
    </rPh>
    <phoneticPr fontId="2"/>
  </si>
  <si>
    <t>米国／シカゴ</t>
  </si>
  <si>
    <t>米国／シカゴ</t>
    <rPh sb="0" eb="2">
      <t>ベイコク</t>
    </rPh>
    <phoneticPr fontId="2"/>
  </si>
  <si>
    <t>メキシコ／全都市</t>
  </si>
  <si>
    <t>メキシコ／全都市</t>
    <rPh sb="5" eb="8">
      <t>ゼントシ</t>
    </rPh>
    <phoneticPr fontId="2"/>
  </si>
  <si>
    <t>ブラジル／サンパウロ</t>
  </si>
  <si>
    <t>ブラジル／サンパウロ</t>
    <phoneticPr fontId="2"/>
  </si>
  <si>
    <t>海外駐在員給与 “競争力” サーベイ</t>
  </si>
  <si>
    <r>
      <t xml:space="preserve">貴社情報をお聞きする </t>
    </r>
    <r>
      <rPr>
        <b/>
        <sz val="12"/>
        <color theme="1"/>
        <rFont val="Meiryo UI"/>
        <family val="3"/>
        <charset val="128"/>
      </rPr>
      <t xml:space="preserve">「①プロファイル」 </t>
    </r>
    <r>
      <rPr>
        <sz val="10"/>
        <color theme="1"/>
        <rFont val="Meiryo UI"/>
        <family val="2"/>
        <charset val="128"/>
      </rPr>
      <t xml:space="preserve">シートと、サンプルとなる給与情報をお聞きする </t>
    </r>
    <r>
      <rPr>
        <b/>
        <sz val="12"/>
        <color theme="1"/>
        <rFont val="Meiryo UI"/>
        <family val="3"/>
        <charset val="128"/>
      </rPr>
      <t xml:space="preserve">「②給与情報」 </t>
    </r>
    <r>
      <rPr>
        <sz val="10"/>
        <color theme="1"/>
        <rFont val="Meiryo UI"/>
        <family val="2"/>
        <charset val="128"/>
      </rPr>
      <t>シートがあります。</t>
    </r>
    <rPh sb="0" eb="2">
      <t>キシャ</t>
    </rPh>
    <rPh sb="2" eb="4">
      <t>ジョウホウ</t>
    </rPh>
    <rPh sb="6" eb="7">
      <t>キ</t>
    </rPh>
    <rPh sb="33" eb="37">
      <t>キュウヨジョウホウ</t>
    </rPh>
    <rPh sb="39" eb="40">
      <t>キ</t>
    </rPh>
    <rPh sb="46" eb="48">
      <t>キュウヨ</t>
    </rPh>
    <rPh sb="48" eb="50">
      <t>ジョウホウ</t>
    </rPh>
    <phoneticPr fontId="2"/>
  </si>
  <si>
    <t>韓国／全都市</t>
    <rPh sb="0" eb="2">
      <t>カンコク</t>
    </rPh>
    <rPh sb="3" eb="6">
      <t>ゼントシ</t>
    </rPh>
    <phoneticPr fontId="2"/>
  </si>
  <si>
    <t>中国／北京</t>
    <rPh sb="0" eb="2">
      <t>チュウゴク</t>
    </rPh>
    <rPh sb="3" eb="5">
      <t>ペキン</t>
    </rPh>
    <phoneticPr fontId="2"/>
  </si>
  <si>
    <t>香港</t>
    <rPh sb="0" eb="2">
      <t>ホンコン</t>
    </rPh>
    <phoneticPr fontId="2"/>
  </si>
  <si>
    <t>シンガポール</t>
    <phoneticPr fontId="2"/>
  </si>
  <si>
    <t>米州</t>
    <rPh sb="0" eb="2">
      <t>ベイシュウ</t>
    </rPh>
    <phoneticPr fontId="2"/>
  </si>
  <si>
    <t>中国／上海・蘇州</t>
    <rPh sb="0" eb="2">
      <t>チュウゴク</t>
    </rPh>
    <rPh sb="3" eb="5">
      <t>シャンハイ</t>
    </rPh>
    <rPh sb="6" eb="8">
      <t>ソシュウ</t>
    </rPh>
    <phoneticPr fontId="2"/>
  </si>
  <si>
    <t>中国／広州・東莞・深圳</t>
    <rPh sb="0" eb="2">
      <t>チュウゴク</t>
    </rPh>
    <rPh sb="3" eb="5">
      <t>コウシュウ</t>
    </rPh>
    <rPh sb="6" eb="8">
      <t>トンガン</t>
    </rPh>
    <rPh sb="9" eb="11">
      <t>シンセン</t>
    </rPh>
    <phoneticPr fontId="2"/>
  </si>
  <si>
    <t>インドネシア／ジャカルタ・ブカシ</t>
    <phoneticPr fontId="2"/>
  </si>
  <si>
    <t>上海・蘇州</t>
    <rPh sb="0" eb="2">
      <t>シャンハイ</t>
    </rPh>
    <rPh sb="3" eb="5">
      <t>ソシュウ</t>
    </rPh>
    <phoneticPr fontId="3"/>
  </si>
  <si>
    <t>広州・東莞・深圳</t>
    <rPh sb="0" eb="2">
      <t>コウシュウ</t>
    </rPh>
    <phoneticPr fontId="3"/>
  </si>
  <si>
    <t>中国／広州・東莞・深圳</t>
    <rPh sb="0" eb="2">
      <t>チュウゴク</t>
    </rPh>
    <rPh sb="3" eb="5">
      <t>コウシュウ</t>
    </rPh>
    <phoneticPr fontId="2"/>
  </si>
  <si>
    <t>ジャカルタ・ブカシ</t>
    <phoneticPr fontId="2"/>
  </si>
  <si>
    <t>ニューヨーク（近郊含む）</t>
    <rPh sb="7" eb="9">
      <t>キンコウ</t>
    </rPh>
    <rPh sb="9" eb="10">
      <t>フク</t>
    </rPh>
    <phoneticPr fontId="2"/>
  </si>
  <si>
    <t>ロサンゼルス（近郊含む）</t>
    <rPh sb="7" eb="9">
      <t>キンコウ</t>
    </rPh>
    <rPh sb="9" eb="10">
      <t>フク</t>
    </rPh>
    <phoneticPr fontId="2"/>
  </si>
  <si>
    <t>米国／ニューヨーク（近郊含む）</t>
    <rPh sb="0" eb="2">
      <t>ベイコク</t>
    </rPh>
    <rPh sb="10" eb="12">
      <t>キンコウ</t>
    </rPh>
    <rPh sb="12" eb="13">
      <t>フク</t>
    </rPh>
    <phoneticPr fontId="2"/>
  </si>
  <si>
    <t>米国／ロサンゼルス（近郊含む）</t>
    <rPh sb="0" eb="2">
      <t>ベイコク</t>
    </rPh>
    <rPh sb="10" eb="12">
      <t>キンコウ</t>
    </rPh>
    <rPh sb="12" eb="13">
      <t>フク</t>
    </rPh>
    <phoneticPr fontId="2"/>
  </si>
  <si>
    <t>米国／ニューヨーク（ニュージャージー州などの近郊含む）</t>
    <rPh sb="18" eb="19">
      <t>シュウ</t>
    </rPh>
    <rPh sb="22" eb="25">
      <t>キンコウフク</t>
    </rPh>
    <phoneticPr fontId="2"/>
  </si>
  <si>
    <t>米国／ロサンゼルス（オレンジカウンティなどの近郊含む）</t>
    <rPh sb="22" eb="24">
      <t>キンコウ</t>
    </rPh>
    <rPh sb="24" eb="25">
      <t>フク</t>
    </rPh>
    <phoneticPr fontId="2"/>
  </si>
  <si>
    <t>質問内容</t>
    <rPh sb="0" eb="4">
      <t>シツモンナイヨウ</t>
    </rPh>
    <phoneticPr fontId="2"/>
  </si>
  <si>
    <t xml:space="preserve">家族帯同
・独身 </t>
    <phoneticPr fontId="2"/>
  </si>
  <si>
    <t>サーベイ対象国・都市</t>
    <rPh sb="4" eb="6">
      <t>タイショウ</t>
    </rPh>
    <rPh sb="6" eb="7">
      <t>コク</t>
    </rPh>
    <rPh sb="8" eb="10">
      <t>トシ</t>
    </rPh>
    <phoneticPr fontId="2"/>
  </si>
  <si>
    <t>↑●の国・都市について貴社用情報をフィードバックいたします。</t>
    <rPh sb="3" eb="4">
      <t>クニ</t>
    </rPh>
    <rPh sb="5" eb="7">
      <t>トシ</t>
    </rPh>
    <rPh sb="11" eb="14">
      <t>キシャヨウ</t>
    </rPh>
    <rPh sb="14" eb="16">
      <t>ジョウホウ</t>
    </rPh>
    <phoneticPr fontId="2"/>
  </si>
  <si>
    <t>幹部職・マネージャー職・一般職のように日本勤務時の給与水準が異なる方を選定されることを推奨します。</t>
    <rPh sb="0" eb="3">
      <t>カンブショク</t>
    </rPh>
    <rPh sb="10" eb="11">
      <t>ショク</t>
    </rPh>
    <rPh sb="12" eb="15">
      <t>イッパンショク</t>
    </rPh>
    <rPh sb="19" eb="24">
      <t>ニホンキンムジ</t>
    </rPh>
    <rPh sb="25" eb="29">
      <t>キュウヨスイジュン</t>
    </rPh>
    <rPh sb="30" eb="31">
      <t>コト</t>
    </rPh>
    <rPh sb="33" eb="34">
      <t>カタ</t>
    </rPh>
    <rPh sb="35" eb="37">
      <t>センテイ</t>
    </rPh>
    <rPh sb="43" eb="45">
      <t>スイショウ</t>
    </rPh>
    <phoneticPr fontId="2"/>
  </si>
  <si>
    <t>株式会社リロケーション・インターナショナル</t>
    <rPh sb="0" eb="4">
      <t>カブシキガイシャ</t>
    </rPh>
    <phoneticPr fontId="2"/>
  </si>
  <si>
    <t>グローバルモビリティ・コンサルティングユニット</t>
    <phoneticPr fontId="2"/>
  </si>
  <si>
    <t>consulting@relo.jp</t>
    <phoneticPr fontId="2"/>
  </si>
  <si>
    <t>単位：人
駐在員本人を除く帯同家族人数</t>
    <rPh sb="0" eb="2">
      <t>タンイ</t>
    </rPh>
    <rPh sb="3" eb="4">
      <t>ニン</t>
    </rPh>
    <rPh sb="5" eb="8">
      <t>チュウザイイン</t>
    </rPh>
    <rPh sb="8" eb="10">
      <t>ホンニン</t>
    </rPh>
    <rPh sb="11" eb="12">
      <t>ノゾ</t>
    </rPh>
    <rPh sb="13" eb="15">
      <t>タイドウ</t>
    </rPh>
    <rPh sb="15" eb="17">
      <t>カゾク</t>
    </rPh>
    <rPh sb="17" eb="19">
      <t>ニンズウ</t>
    </rPh>
    <phoneticPr fontId="2"/>
  </si>
  <si>
    <t>対象者の具体的な派遣都市名　（例　バンコク・デュッセルドルフ）</t>
    <rPh sb="0" eb="3">
      <t>タイショウシャ</t>
    </rPh>
    <rPh sb="4" eb="7">
      <t>グタイテキ</t>
    </rPh>
    <rPh sb="8" eb="10">
      <t>ハケン</t>
    </rPh>
    <rPh sb="10" eb="13">
      <t>トシメイ</t>
    </rPh>
    <rPh sb="15" eb="16">
      <t>レイ</t>
    </rPh>
    <phoneticPr fontId="2"/>
  </si>
  <si>
    <t>（自動計算）</t>
    <rPh sb="1" eb="5">
      <t>ジドウケイサン</t>
    </rPh>
    <phoneticPr fontId="2"/>
  </si>
  <si>
    <t>額面</t>
    <rPh sb="0" eb="2">
      <t>ガクメン</t>
    </rPh>
    <phoneticPr fontId="2"/>
  </si>
  <si>
    <t>手取額</t>
    <rPh sb="0" eb="3">
      <t>テドリガク</t>
    </rPh>
    <phoneticPr fontId="2"/>
  </si>
  <si>
    <t>海外給</t>
    <rPh sb="0" eb="2">
      <t>カイガイ</t>
    </rPh>
    <rPh sb="2" eb="3">
      <t>キュウ</t>
    </rPh>
    <phoneticPr fontId="2"/>
  </si>
  <si>
    <t>国内給</t>
    <rPh sb="0" eb="2">
      <t>コクナイ</t>
    </rPh>
    <rPh sb="2" eb="3">
      <t>キュウ</t>
    </rPh>
    <phoneticPr fontId="2"/>
  </si>
  <si>
    <t>単身赴任手当</t>
    <rPh sb="0" eb="4">
      <t>タンシンフニン</t>
    </rPh>
    <rPh sb="4" eb="6">
      <t>テアテ</t>
    </rPh>
    <phoneticPr fontId="2"/>
  </si>
  <si>
    <t>単位：円
年間の標準的な賞与額</t>
    <rPh sb="0" eb="2">
      <t>タンイ</t>
    </rPh>
    <rPh sb="5" eb="7">
      <t>ネンカン</t>
    </rPh>
    <rPh sb="8" eb="10">
      <t>ヒョウジュン</t>
    </rPh>
    <rPh sb="10" eb="11">
      <t>テキ</t>
    </rPh>
    <rPh sb="12" eb="14">
      <t>ショウヨ</t>
    </rPh>
    <rPh sb="14" eb="15">
      <t>ガク</t>
    </rPh>
    <phoneticPr fontId="2"/>
  </si>
  <si>
    <t>外貨で支給する基本的な給与</t>
    <rPh sb="0" eb="2">
      <t>ガイカ</t>
    </rPh>
    <rPh sb="3" eb="5">
      <t>シキュウ</t>
    </rPh>
    <rPh sb="7" eb="10">
      <t>キホンテキ</t>
    </rPh>
    <rPh sb="11" eb="13">
      <t>キュウヨ</t>
    </rPh>
    <phoneticPr fontId="2"/>
  </si>
  <si>
    <t>海外勤務に伴うインセンティブとして支給する手当（外貨支給の場合）</t>
    <rPh sb="5" eb="6">
      <t>トモナ</t>
    </rPh>
    <rPh sb="17" eb="19">
      <t>シキュウ</t>
    </rPh>
    <rPh sb="24" eb="26">
      <t>ガイカ</t>
    </rPh>
    <phoneticPr fontId="2"/>
  </si>
  <si>
    <t>生活環境の困難度・危険度などに対するインセンティブとして支給する手当（外貨支給の場合）</t>
    <rPh sb="9" eb="12">
      <t>キケンド</t>
    </rPh>
    <rPh sb="28" eb="30">
      <t>シキュウ</t>
    </rPh>
    <rPh sb="35" eb="37">
      <t>ガイカ</t>
    </rPh>
    <phoneticPr fontId="2"/>
  </si>
  <si>
    <t>家族を帯同することに対して海外給とは別に支給する手当</t>
    <rPh sb="13" eb="14">
      <t>ウミ</t>
    </rPh>
    <rPh sb="20" eb="22">
      <t>シキュウ</t>
    </rPh>
    <phoneticPr fontId="2"/>
  </si>
  <si>
    <t>（自動計算）
換算レートはAIRINCレートを使用</t>
    <rPh sb="7" eb="9">
      <t>カンザン</t>
    </rPh>
    <rPh sb="23" eb="25">
      <t>シヨウ</t>
    </rPh>
    <phoneticPr fontId="2"/>
  </si>
  <si>
    <t>円貨で支給する基本的な給与</t>
    <rPh sb="0" eb="2">
      <t>エンカ</t>
    </rPh>
    <rPh sb="3" eb="5">
      <t>シキュウ</t>
    </rPh>
    <rPh sb="7" eb="9">
      <t>キホン</t>
    </rPh>
    <rPh sb="9" eb="10">
      <t>テキ</t>
    </rPh>
    <rPh sb="11" eb="13">
      <t>キュウヨ</t>
    </rPh>
    <phoneticPr fontId="2"/>
  </si>
  <si>
    <t>海外勤務に伴うインセンティブとして支給する手当（円貨支給の場合）</t>
    <rPh sb="0" eb="2">
      <t>カイガイ</t>
    </rPh>
    <rPh sb="24" eb="26">
      <t>エンカ</t>
    </rPh>
    <phoneticPr fontId="2"/>
  </si>
  <si>
    <t>生活環境の困難度・危険度などに対するインセンティブとして支給する手当（円貨支給の場合）</t>
    <rPh sb="0" eb="2">
      <t>セイカツ</t>
    </rPh>
    <rPh sb="35" eb="37">
      <t>エンカ</t>
    </rPh>
    <rPh sb="37" eb="39">
      <t>シキュウ</t>
    </rPh>
    <rPh sb="40" eb="42">
      <t>バアイ</t>
    </rPh>
    <phoneticPr fontId="2"/>
  </si>
  <si>
    <t>家族が日本に残留することに対して国内給とは別に支給する手当</t>
    <rPh sb="3" eb="5">
      <t>ニホン</t>
    </rPh>
    <rPh sb="6" eb="8">
      <t>ザンリュウ</t>
    </rPh>
    <rPh sb="16" eb="18">
      <t>コクナイ</t>
    </rPh>
    <phoneticPr fontId="2"/>
  </si>
  <si>
    <t>日本との所定労働日数・時間数の差に応じて支給する手当</t>
  </si>
  <si>
    <t>国内給に賞与が含まれていない場合は年間の標準的な賞与額</t>
    <rPh sb="0" eb="2">
      <t>コクナイ</t>
    </rPh>
    <rPh sb="2" eb="3">
      <t>キュウ</t>
    </rPh>
    <rPh sb="4" eb="6">
      <t>ショウヨ</t>
    </rPh>
    <rPh sb="7" eb="8">
      <t>フク</t>
    </rPh>
    <rPh sb="14" eb="16">
      <t>バアイ</t>
    </rPh>
    <rPh sb="22" eb="23">
      <t>テキ</t>
    </rPh>
    <phoneticPr fontId="2"/>
  </si>
  <si>
    <t>（自動計算）</t>
  </si>
  <si>
    <t>海外現地支給分（外貨支給分）</t>
    <rPh sb="0" eb="2">
      <t>カイガイ</t>
    </rPh>
    <rPh sb="2" eb="6">
      <t>ゲンチシキュウ</t>
    </rPh>
    <rPh sb="6" eb="7">
      <t>ブン</t>
    </rPh>
    <rPh sb="8" eb="13">
      <t>ガイカシキュウブン</t>
    </rPh>
    <phoneticPr fontId="2"/>
  </si>
  <si>
    <t>本国（日本）支給分（円貨支給分）</t>
    <rPh sb="3" eb="5">
      <t>ニホン</t>
    </rPh>
    <rPh sb="10" eb="12">
      <t>エンカ</t>
    </rPh>
    <rPh sb="12" eb="15">
      <t>シキュウブン</t>
    </rPh>
    <phoneticPr fontId="2"/>
  </si>
  <si>
    <t>単位：円
海外給与計算の基となる月収
年俸の場合は、12等分した金額を入力し、賞与は「0」と入力</t>
    <rPh sb="0" eb="2">
      <t>タンイ</t>
    </rPh>
    <rPh sb="3" eb="4">
      <t>エン</t>
    </rPh>
    <rPh sb="5" eb="11">
      <t>カイガイキュウヨケイサン</t>
    </rPh>
    <rPh sb="12" eb="13">
      <t>モト</t>
    </rPh>
    <rPh sb="16" eb="18">
      <t>ゲッシュウ</t>
    </rPh>
    <rPh sb="19" eb="21">
      <t>ネンポウ</t>
    </rPh>
    <rPh sb="22" eb="24">
      <t>バアイ</t>
    </rPh>
    <rPh sb="28" eb="30">
      <t>トウブン</t>
    </rPh>
    <rPh sb="32" eb="34">
      <t>キンガク</t>
    </rPh>
    <rPh sb="35" eb="37">
      <t>ニュウリョク</t>
    </rPh>
    <rPh sb="39" eb="41">
      <t>ショウヨ</t>
    </rPh>
    <rPh sb="46" eb="48">
      <t>ニュウリョク</t>
    </rPh>
    <phoneticPr fontId="2"/>
  </si>
  <si>
    <t>韓国</t>
    <rPh sb="0" eb="2">
      <t>カンコク</t>
    </rPh>
    <phoneticPr fontId="2"/>
  </si>
  <si>
    <t>北京</t>
    <rPh sb="0" eb="2">
      <t>ペキン</t>
    </rPh>
    <phoneticPr fontId="2"/>
  </si>
  <si>
    <t>上海・蘇州</t>
    <rPh sb="0" eb="2">
      <t>シャンハイ</t>
    </rPh>
    <rPh sb="3" eb="5">
      <t>ソシュウ</t>
    </rPh>
    <phoneticPr fontId="2"/>
  </si>
  <si>
    <t>広州・東莞・深圳</t>
    <phoneticPr fontId="2"/>
  </si>
  <si>
    <t>台湾</t>
    <rPh sb="0" eb="2">
      <t>タイワン</t>
    </rPh>
    <phoneticPr fontId="2"/>
  </si>
  <si>
    <t>マニラ</t>
    <phoneticPr fontId="2"/>
  </si>
  <si>
    <t>ホーチミン・ハノイ</t>
    <phoneticPr fontId="2"/>
  </si>
  <si>
    <t>タイ</t>
    <phoneticPr fontId="2"/>
  </si>
  <si>
    <t>クアラルンプール</t>
    <phoneticPr fontId="2"/>
  </si>
  <si>
    <t>シンガポール</t>
    <phoneticPr fontId="2"/>
  </si>
  <si>
    <t>ジャカルタ・ブカシ</t>
    <phoneticPr fontId="2"/>
  </si>
  <si>
    <t>ニューデリー・グルガオン</t>
    <phoneticPr fontId="2"/>
  </si>
  <si>
    <t>イギリス</t>
    <phoneticPr fontId="2"/>
  </si>
  <si>
    <t>ドイツ</t>
    <phoneticPr fontId="2"/>
  </si>
  <si>
    <t>オランダ</t>
    <phoneticPr fontId="2"/>
  </si>
  <si>
    <t>フランス</t>
    <phoneticPr fontId="2"/>
  </si>
  <si>
    <t>ニューヨーク</t>
    <phoneticPr fontId="2"/>
  </si>
  <si>
    <t>シカゴ</t>
    <phoneticPr fontId="2"/>
  </si>
  <si>
    <t>ロサンゼルス</t>
    <phoneticPr fontId="2"/>
  </si>
  <si>
    <t>メキシコ</t>
    <phoneticPr fontId="2"/>
  </si>
  <si>
    <t>サンパウロ</t>
    <phoneticPr fontId="2"/>
  </si>
  <si>
    <r>
      <t xml:space="preserve">を </t>
    </r>
    <r>
      <rPr>
        <b/>
        <sz val="12"/>
        <color theme="5"/>
        <rFont val="Meiryo UI"/>
        <family val="3"/>
        <charset val="128"/>
      </rPr>
      <t>クリック</t>
    </r>
    <r>
      <rPr>
        <sz val="10"/>
        <color theme="1"/>
        <rFont val="Meiryo UI"/>
        <family val="2"/>
        <charset val="128"/>
      </rPr>
      <t xml:space="preserve"> して、提出用ウェブフォームにアップロードしてください。</t>
    </r>
    <phoneticPr fontId="2"/>
  </si>
  <si>
    <t>回答フォーム アップロード</t>
    <rPh sb="0" eb="2">
      <t>カイトウ</t>
    </rPh>
    <phoneticPr fontId="2"/>
  </si>
  <si>
    <t>回答フォーム メール送信</t>
    <rPh sb="0" eb="2">
      <t>カイトウ</t>
    </rPh>
    <rPh sb="10" eb="12">
      <t>ソウシン</t>
    </rPh>
    <phoneticPr fontId="2"/>
  </si>
  <si>
    <t>もしくは、</t>
    <phoneticPr fontId="2"/>
  </si>
  <si>
    <t>また、複数の海外給与計算のロジックがある場合は、貴社の最も一般的な計算ロジックを適用してご回答ください。</t>
    <rPh sb="3" eb="5">
      <t>フクスウ</t>
    </rPh>
    <rPh sb="6" eb="12">
      <t>カイガイキュウヨケイサン</t>
    </rPh>
    <rPh sb="20" eb="22">
      <t>バアイ</t>
    </rPh>
    <rPh sb="24" eb="26">
      <t>キシャ</t>
    </rPh>
    <rPh sb="27" eb="28">
      <t>モット</t>
    </rPh>
    <rPh sb="29" eb="32">
      <t>イッパンテキ</t>
    </rPh>
    <rPh sb="33" eb="35">
      <t>ケイサン</t>
    </rPh>
    <rPh sb="40" eb="42">
      <t>テキヨウ</t>
    </rPh>
    <rPh sb="45" eb="47">
      <t>カイトウ</t>
    </rPh>
    <phoneticPr fontId="2"/>
  </si>
  <si>
    <t>もし対象者がいない（例　当該国に幹部職の駐在員がいない）場合には、モデル給与でのご登録も可能です。</t>
    <rPh sb="2" eb="5">
      <t>タイショウシャ</t>
    </rPh>
    <rPh sb="10" eb="11">
      <t>レイ</t>
    </rPh>
    <rPh sb="12" eb="14">
      <t>トウガイ</t>
    </rPh>
    <rPh sb="14" eb="15">
      <t>クニ</t>
    </rPh>
    <rPh sb="16" eb="19">
      <t>カンブショク</t>
    </rPh>
    <rPh sb="20" eb="23">
      <t>チュウザイイン</t>
    </rPh>
    <rPh sb="28" eb="30">
      <t>バアイ</t>
    </rPh>
    <rPh sb="36" eb="38">
      <t>キュウヨ</t>
    </rPh>
    <rPh sb="41" eb="43">
      <t>トウロク</t>
    </rPh>
    <rPh sb="44" eb="46">
      <t>カノウ</t>
    </rPh>
    <phoneticPr fontId="2"/>
  </si>
  <si>
    <t>なお、本サーベイ結果は日本勤務時の給与水準に対する伸長率を分析します。</t>
    <rPh sb="3" eb="4">
      <t>ホン</t>
    </rPh>
    <rPh sb="8" eb="10">
      <t>ケッカ</t>
    </rPh>
    <rPh sb="11" eb="16">
      <t>ニホンキンムジ</t>
    </rPh>
    <rPh sb="17" eb="21">
      <t>キュウヨスイジュン</t>
    </rPh>
    <rPh sb="22" eb="23">
      <t>タイ</t>
    </rPh>
    <rPh sb="25" eb="28">
      <t>シンチョウリツ</t>
    </rPh>
    <rPh sb="29" eb="31">
      <t>ブンセキ</t>
    </rPh>
    <phoneticPr fontId="2"/>
  </si>
  <si>
    <t>そのため回答対象者は本国（日本）ベースの駐在員に限定させていただきます。</t>
    <rPh sb="4" eb="6">
      <t>カイトウ</t>
    </rPh>
    <rPh sb="6" eb="9">
      <t>タイショウシャ</t>
    </rPh>
    <rPh sb="10" eb="12">
      <t>ホンゴク</t>
    </rPh>
    <rPh sb="13" eb="15">
      <t>ニホン</t>
    </rPh>
    <rPh sb="20" eb="23">
      <t>チュウザイイン</t>
    </rPh>
    <rPh sb="24" eb="26">
      <t>ゲンテイ</t>
    </rPh>
    <phoneticPr fontId="2"/>
  </si>
  <si>
    <t>給与情報の回答方法</t>
    <rPh sb="0" eb="4">
      <t>キュウヨジョウホウ</t>
    </rPh>
    <rPh sb="5" eb="9">
      <t>カイトウホウホウ</t>
    </rPh>
    <phoneticPr fontId="2"/>
  </si>
  <si>
    <t>1つの回答対象「国・都市」につき、渡航形態別にそれぞれ最大３名分、計6名分までご記入いただけます。</t>
    <rPh sb="3" eb="5">
      <t>カイトウ</t>
    </rPh>
    <rPh sb="5" eb="7">
      <t>タイショウ</t>
    </rPh>
    <rPh sb="8" eb="9">
      <t>クニ</t>
    </rPh>
    <rPh sb="10" eb="12">
      <t>トシ</t>
    </rPh>
    <rPh sb="17" eb="21">
      <t>トコウケイタイ</t>
    </rPh>
    <rPh sb="21" eb="22">
      <t>ベツ</t>
    </rPh>
    <rPh sb="27" eb="29">
      <t>サイダイ</t>
    </rPh>
    <rPh sb="30" eb="31">
      <t>メイ</t>
    </rPh>
    <rPh sb="31" eb="32">
      <t>ブン</t>
    </rPh>
    <rPh sb="33" eb="34">
      <t>ケイ</t>
    </rPh>
    <rPh sb="35" eb="37">
      <t>メイブン</t>
    </rPh>
    <rPh sb="40" eb="42">
      <t>キニュウ</t>
    </rPh>
    <phoneticPr fontId="2"/>
  </si>
  <si>
    <t>本サーベイでは下記の「国・都市」を対象として実施いたします。対象「国・都市」にご駐在員がいる際、本サーベイへのご協力をお願いします。</t>
    <rPh sb="0" eb="1">
      <t>ホン</t>
    </rPh>
    <rPh sb="7" eb="9">
      <t>カキ</t>
    </rPh>
    <rPh sb="11" eb="12">
      <t>クニ</t>
    </rPh>
    <rPh sb="13" eb="15">
      <t>トシ</t>
    </rPh>
    <rPh sb="17" eb="19">
      <t>タイショウ</t>
    </rPh>
    <rPh sb="22" eb="24">
      <t>ジッシ</t>
    </rPh>
    <rPh sb="30" eb="32">
      <t>タイショウ</t>
    </rPh>
    <rPh sb="33" eb="34">
      <t>クニ</t>
    </rPh>
    <rPh sb="35" eb="37">
      <t>トシ</t>
    </rPh>
    <rPh sb="40" eb="43">
      <t>チュウザイイン</t>
    </rPh>
    <rPh sb="46" eb="47">
      <t>サイ</t>
    </rPh>
    <rPh sb="48" eb="49">
      <t>ホン</t>
    </rPh>
    <rPh sb="56" eb="58">
      <t>キョウリョク</t>
    </rPh>
    <rPh sb="60" eb="61">
      <t>ネガ</t>
    </rPh>
    <phoneticPr fontId="2"/>
  </si>
  <si>
    <t>101-500名</t>
    <rPh sb="7" eb="8">
      <t>メイ</t>
    </rPh>
    <phoneticPr fontId="2"/>
  </si>
  <si>
    <r>
      <rPr>
        <sz val="10"/>
        <color theme="5"/>
        <rFont val="Meiryo UI"/>
        <family val="3"/>
        <charset val="128"/>
      </rPr>
      <t>ご回答いただいた国・都市について、貴社用サーベイ結果をフィードバック</t>
    </r>
    <r>
      <rPr>
        <sz val="10"/>
        <color theme="1"/>
        <rFont val="Meiryo UI"/>
        <family val="3"/>
        <charset val="128"/>
      </rPr>
      <t>させていただきます。</t>
    </r>
    <rPh sb="1" eb="3">
      <t>カイトウ</t>
    </rPh>
    <rPh sb="8" eb="9">
      <t>クニ</t>
    </rPh>
    <rPh sb="10" eb="12">
      <t>トシ</t>
    </rPh>
    <rPh sb="17" eb="20">
      <t>キシャヨウ</t>
    </rPh>
    <rPh sb="24" eb="26">
      <t>ケッカ</t>
    </rPh>
    <phoneticPr fontId="2"/>
  </si>
  <si>
    <t>・ 最大３名 - 単身赴任者（想定：配偶者・就学児童1名を日本に残留）</t>
    <rPh sb="15" eb="17">
      <t>ソウテイ</t>
    </rPh>
    <rPh sb="18" eb="21">
      <t>ハイグウシャ</t>
    </rPh>
    <rPh sb="22" eb="26">
      <t>シュウガクジドウ</t>
    </rPh>
    <rPh sb="27" eb="28">
      <t>メイ</t>
    </rPh>
    <rPh sb="29" eb="31">
      <t>ニホン</t>
    </rPh>
    <rPh sb="32" eb="34">
      <t>ザンリュウ</t>
    </rPh>
    <phoneticPr fontId="2"/>
  </si>
  <si>
    <t>ホーチミン・ハノイ</t>
    <phoneticPr fontId="3"/>
  </si>
  <si>
    <t>全都市</t>
    <rPh sb="0" eb="3">
      <t>ゼントシ</t>
    </rPh>
    <phoneticPr fontId="3"/>
  </si>
  <si>
    <t>クアラルンプール</t>
    <phoneticPr fontId="3"/>
  </si>
  <si>
    <t>全都市</t>
    <phoneticPr fontId="3"/>
  </si>
  <si>
    <t>全都市</t>
    <phoneticPr fontId="2"/>
  </si>
  <si>
    <t>ブラジル</t>
    <phoneticPr fontId="2"/>
  </si>
  <si>
    <t>AIRINC（旧WTW社JCOLデータ含む）</t>
    <rPh sb="7" eb="8">
      <t>キュウ</t>
    </rPh>
    <rPh sb="11" eb="12">
      <t>シャ</t>
    </rPh>
    <rPh sb="19" eb="20">
      <t>フク</t>
    </rPh>
    <phoneticPr fontId="2"/>
  </si>
  <si>
    <t>その他</t>
    <rPh sb="2" eb="3">
      <t>タ</t>
    </rPh>
    <phoneticPr fontId="2"/>
  </si>
  <si>
    <t>その他支給</t>
    <rPh sb="2" eb="3">
      <t>タ</t>
    </rPh>
    <rPh sb="3" eb="5">
      <t>シキュウ</t>
    </rPh>
    <phoneticPr fontId="2"/>
  </si>
  <si>
    <r>
      <t>左記以外に任地で支給する給与・手当
なお、</t>
    </r>
    <r>
      <rPr>
        <b/>
        <u/>
        <sz val="8"/>
        <color rgb="FFC00000"/>
        <rFont val="Meiryo UI"/>
        <family val="3"/>
        <charset val="128"/>
      </rPr>
      <t>住宅手当・自動車手当・子女教育費補助は入れないでください。</t>
    </r>
    <rPh sb="5" eb="7">
      <t>ニンチ</t>
    </rPh>
    <rPh sb="21" eb="25">
      <t>ジュウタクテアテ</t>
    </rPh>
    <rPh sb="26" eb="29">
      <t>ジドウシャ</t>
    </rPh>
    <rPh sb="29" eb="31">
      <t>テアテ</t>
    </rPh>
    <rPh sb="32" eb="39">
      <t>シジョキョウイクヒホジョ</t>
    </rPh>
    <rPh sb="40" eb="41">
      <t>イ</t>
    </rPh>
    <phoneticPr fontId="2"/>
  </si>
  <si>
    <r>
      <t xml:space="preserve">左記以外に本国で支給する給与・手当
</t>
    </r>
    <r>
      <rPr>
        <b/>
        <u/>
        <sz val="8"/>
        <color rgb="FFC00000"/>
        <rFont val="Meiryo UI"/>
        <family val="3"/>
        <charset val="128"/>
      </rPr>
      <t>なお、住宅手当・自動車手当・子女教育費補助は入れないでください。</t>
    </r>
    <phoneticPr fontId="2"/>
  </si>
  <si>
    <t>・ 最大３名 - 家族帯同（想定：配偶者・就学児童1名帯同）・独身者</t>
    <rPh sb="2" eb="4">
      <t>サイダイ</t>
    </rPh>
    <rPh sb="5" eb="6">
      <t>メイ</t>
    </rPh>
    <rPh sb="9" eb="13">
      <t>カゾクタイドウ</t>
    </rPh>
    <rPh sb="14" eb="16">
      <t>ソウテイ</t>
    </rPh>
    <rPh sb="17" eb="20">
      <t>ハイグウシャ</t>
    </rPh>
    <rPh sb="21" eb="25">
      <t>シュウガクジドウ</t>
    </rPh>
    <rPh sb="26" eb="27">
      <t>メイ</t>
    </rPh>
    <rPh sb="27" eb="29">
      <t>タイドウ</t>
    </rPh>
    <rPh sb="31" eb="34">
      <t>ドクシンシャ</t>
    </rPh>
    <phoneticPr fontId="2"/>
  </si>
  <si>
    <r>
      <t xml:space="preserve">賞与 </t>
    </r>
    <r>
      <rPr>
        <b/>
        <sz val="10"/>
        <color rgb="FFC00000"/>
        <rFont val="Meiryo UI"/>
        <family val="3"/>
        <charset val="128"/>
      </rPr>
      <t>*年額</t>
    </r>
    <rPh sb="0" eb="2">
      <t>ショウヨ</t>
    </rPh>
    <rPh sb="4" eb="6">
      <t>ネンガク</t>
    </rPh>
    <phoneticPr fontId="2"/>
  </si>
  <si>
    <r>
      <t>賞与　</t>
    </r>
    <r>
      <rPr>
        <b/>
        <sz val="10"/>
        <color rgb="FFC00000"/>
        <rFont val="Meiryo UI"/>
        <family val="3"/>
        <charset val="128"/>
      </rPr>
      <t>*年額</t>
    </r>
    <rPh sb="0" eb="2">
      <t>ショウヨ</t>
    </rPh>
    <rPh sb="4" eb="6">
      <t>ネンガク</t>
    </rPh>
    <phoneticPr fontId="2"/>
  </si>
  <si>
    <t>ご記入いただきましたら、下記宛先にご送付ください。貴社用レポートができ次第（10月5日以降を予定）、結果をフィードバックいたします。</t>
    <rPh sb="1" eb="3">
      <t>キニュウ</t>
    </rPh>
    <rPh sb="12" eb="14">
      <t>カキ</t>
    </rPh>
    <rPh sb="14" eb="16">
      <t>アテサキ</t>
    </rPh>
    <rPh sb="18" eb="20">
      <t>ソウフ</t>
    </rPh>
    <rPh sb="25" eb="28">
      <t>キシャヨウ</t>
    </rPh>
    <rPh sb="35" eb="37">
      <t>シダイ</t>
    </rPh>
    <rPh sb="40" eb="41">
      <t>ガツ</t>
    </rPh>
    <rPh sb="42" eb="43">
      <t>ニチ</t>
    </rPh>
    <rPh sb="43" eb="45">
      <t>イコウ</t>
    </rPh>
    <rPh sb="46" eb="48">
      <t>ヨテイ</t>
    </rPh>
    <rPh sb="50" eb="52">
      <t>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</si>
</sst>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Meiryo UI"/>
      <family val="2"/>
      <charset val="128"/>
    </font>
    <font>
      <sz val="10"/>
      <color theme="1"/>
      <name val="Meiryo UI"/>
      <family val="2"/>
      <charset val="128"/>
    </font>
    <font>
      <sz val="6"/>
      <name val="Meiryo UI"/>
      <family val="2"/>
      <charset val="128"/>
    </font>
    <font>
      <sz val="11"/>
      <color theme="1"/>
      <name val="游ゴシック"/>
      <family val="2"/>
      <charset val="128"/>
      <scheme val="minor"/>
    </font>
    <font>
      <u/>
      <sz val="10"/>
      <color theme="10"/>
      <name val="Meiryo UI"/>
      <family val="2"/>
      <charset val="128"/>
    </font>
    <font>
      <sz val="11"/>
      <color theme="1"/>
      <name val="游ゴシック"/>
      <family val="2"/>
      <scheme val="minor"/>
    </font>
    <font>
      <sz val="10"/>
      <color theme="0"/>
      <name val="Meiryo UI"/>
      <family val="3"/>
      <charset val="128"/>
    </font>
    <font>
      <sz val="10"/>
      <color theme="1"/>
      <name val="Meiryo UI"/>
      <family val="3"/>
      <charset val="128"/>
    </font>
    <font>
      <sz val="10"/>
      <name val="Meiryo UI"/>
      <family val="3"/>
      <charset val="128"/>
    </font>
    <font>
      <b/>
      <sz val="12"/>
      <color theme="1"/>
      <name val="Meiryo UI"/>
      <family val="3"/>
      <charset val="128"/>
    </font>
    <font>
      <sz val="10"/>
      <color theme="5"/>
      <name val="Meiryo UI"/>
      <family val="3"/>
      <charset val="128"/>
    </font>
    <font>
      <sz val="10"/>
      <color theme="4"/>
      <name val="Meiryo UI"/>
      <family val="3"/>
      <charset val="128"/>
    </font>
    <font>
      <sz val="10"/>
      <color theme="0"/>
      <name val="Meiryo UI"/>
      <family val="2"/>
      <charset val="128"/>
    </font>
    <font>
      <b/>
      <sz val="12"/>
      <color theme="4"/>
      <name val="Meiryo UI"/>
      <family val="3"/>
      <charset val="128"/>
    </font>
    <font>
      <b/>
      <sz val="12"/>
      <name val="Meiryo UI"/>
      <family val="3"/>
      <charset val="128"/>
    </font>
    <font>
      <b/>
      <sz val="10"/>
      <color theme="1"/>
      <name val="Meiryo UI"/>
      <family val="3"/>
      <charset val="128"/>
    </font>
    <font>
      <b/>
      <sz val="14"/>
      <color theme="1"/>
      <name val="Meiryo UI"/>
      <family val="3"/>
      <charset val="128"/>
    </font>
    <font>
      <sz val="10"/>
      <color theme="4"/>
      <name val="Meiryo UI"/>
      <family val="2"/>
      <charset val="128"/>
    </font>
    <font>
      <sz val="10"/>
      <name val="Meiryo UI"/>
      <family val="2"/>
      <charset val="128"/>
    </font>
    <font>
      <sz val="8"/>
      <color theme="1"/>
      <name val="Meiryo UI"/>
      <family val="3"/>
      <charset val="128"/>
    </font>
    <font>
      <sz val="8"/>
      <name val="Meiryo UI"/>
      <family val="3"/>
      <charset val="128"/>
    </font>
    <font>
      <b/>
      <sz val="12"/>
      <color theme="5"/>
      <name val="Meiryo UI"/>
      <family val="3"/>
      <charset val="128"/>
    </font>
    <font>
      <b/>
      <sz val="10"/>
      <color rgb="FFC00000"/>
      <name val="Meiryo UI"/>
      <family val="3"/>
      <charset val="128"/>
    </font>
    <font>
      <sz val="8"/>
      <color theme="0"/>
      <name val="Meiryo UI"/>
      <family val="3"/>
      <charset val="128"/>
    </font>
    <font>
      <b/>
      <sz val="10"/>
      <color theme="0"/>
      <name val="Meiryo UI"/>
      <family val="3"/>
      <charset val="128"/>
    </font>
    <font>
      <b/>
      <sz val="10"/>
      <name val="Meiryo UI"/>
      <family val="3"/>
      <charset val="128"/>
    </font>
    <font>
      <b/>
      <u/>
      <sz val="8"/>
      <color rgb="FFC00000"/>
      <name val="Meiryo UI"/>
      <family val="3"/>
      <charset val="128"/>
    </font>
  </fonts>
  <fills count="12">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5"/>
        <bgColor indexed="64"/>
      </patternFill>
    </fill>
    <fill>
      <patternFill patternType="solid">
        <fgColor theme="4"/>
        <bgColor indexed="64"/>
      </patternFill>
    </fill>
    <fill>
      <patternFill patternType="solid">
        <fgColor theme="5" tint="0.59996337778862885"/>
        <bgColor indexed="64"/>
      </patternFill>
    </fill>
    <fill>
      <patternFill patternType="solid">
        <fgColor theme="6"/>
        <bgColor indexed="64"/>
      </patternFill>
    </fill>
    <fill>
      <patternFill patternType="solid">
        <fgColor theme="6" tint="0.79998168889431442"/>
        <bgColor indexed="64"/>
      </patternFill>
    </fill>
    <fill>
      <patternFill patternType="solid">
        <fgColor theme="2" tint="0.79998168889431442"/>
        <bgColor indexed="64"/>
      </patternFill>
    </fill>
    <fill>
      <patternFill patternType="solid">
        <fgColor theme="3" tint="0.89999084444715716"/>
        <bgColor indexed="64"/>
      </patternFill>
    </fill>
  </fills>
  <borders count="24">
    <border>
      <left/>
      <right/>
      <top/>
      <bottom/>
      <diagonal/>
    </border>
    <border>
      <left/>
      <right/>
      <top/>
      <bottom style="thin">
        <color indexed="64"/>
      </bottom>
      <diagonal/>
    </border>
    <border>
      <left/>
      <right/>
      <top/>
      <bottom style="hair">
        <color theme="5"/>
      </bottom>
      <diagonal/>
    </border>
    <border>
      <left/>
      <right/>
      <top/>
      <bottom style="hair">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hair">
        <color theme="1" tint="0.499984740745262"/>
      </top>
      <bottom style="hair">
        <color theme="1" tint="0.499984740745262"/>
      </bottom>
      <diagonal/>
    </border>
    <border>
      <left style="thin">
        <color theme="2"/>
      </left>
      <right/>
      <top style="thin">
        <color theme="2"/>
      </top>
      <bottom style="thin">
        <color theme="2"/>
      </bottom>
      <diagonal/>
    </border>
    <border>
      <left/>
      <right style="thin">
        <color indexed="64"/>
      </right>
      <top style="thin">
        <color theme="2"/>
      </top>
      <bottom style="thin">
        <color theme="2"/>
      </bottom>
      <diagonal/>
    </border>
    <border>
      <left style="thin">
        <color indexed="64"/>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s>
  <cellStyleXfs count="6">
    <xf numFmtId="0" fontId="0" fillId="0" borderId="0">
      <alignment vertical="center"/>
    </xf>
    <xf numFmtId="0" fontId="3" fillId="0" borderId="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alignment vertical="center"/>
    </xf>
    <xf numFmtId="0" fontId="5" fillId="0" borderId="0"/>
    <xf numFmtId="9" fontId="5" fillId="0" borderId="0" applyFont="0" applyFill="0" applyBorder="0" applyAlignment="0" applyProtection="0"/>
  </cellStyleXfs>
  <cellXfs count="124">
    <xf numFmtId="0" fontId="0" fillId="0" borderId="0" xfId="0">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right" vertical="center" wrapText="1"/>
    </xf>
    <xf numFmtId="0" fontId="9" fillId="3" borderId="0" xfId="0" applyFont="1" applyFill="1" applyAlignment="1">
      <alignment horizontal="left" vertical="center"/>
    </xf>
    <xf numFmtId="0" fontId="7" fillId="0" borderId="0" xfId="0" applyFont="1" applyAlignment="1">
      <alignment horizontal="left" vertical="center"/>
    </xf>
    <xf numFmtId="0" fontId="7" fillId="0" borderId="0" xfId="0" applyFont="1">
      <alignment vertical="center"/>
    </xf>
    <xf numFmtId="0" fontId="6" fillId="6" borderId="0" xfId="0" applyFont="1" applyFill="1" applyAlignment="1">
      <alignment horizontal="centerContinuous" vertical="center" wrapText="1"/>
    </xf>
    <xf numFmtId="0" fontId="6" fillId="6" borderId="0" xfId="0" applyFont="1" applyFill="1" applyAlignment="1">
      <alignment horizontal="left" vertical="center"/>
    </xf>
    <xf numFmtId="0" fontId="6" fillId="5" borderId="0" xfId="0" applyFont="1" applyFill="1" applyAlignment="1">
      <alignment horizontal="left" vertical="center"/>
    </xf>
    <xf numFmtId="0" fontId="7" fillId="5" borderId="0" xfId="0" applyFont="1" applyFill="1" applyAlignment="1">
      <alignment horizontal="centerContinuous" vertical="center"/>
    </xf>
    <xf numFmtId="0" fontId="8" fillId="3" borderId="0" xfId="0" applyFont="1" applyFill="1" applyAlignment="1">
      <alignment horizontal="left" vertical="center"/>
    </xf>
    <xf numFmtId="38" fontId="8" fillId="2" borderId="0" xfId="3" applyFont="1" applyFill="1" applyBorder="1" applyAlignment="1">
      <alignment horizontal="right" vertical="center" wrapText="1"/>
    </xf>
    <xf numFmtId="0" fontId="8" fillId="0" borderId="0" xfId="0" applyFont="1" applyAlignment="1">
      <alignment vertical="center" wrapText="1"/>
    </xf>
    <xf numFmtId="38" fontId="8" fillId="0" borderId="0" xfId="3" applyFont="1" applyAlignment="1">
      <alignment vertical="center" wrapText="1"/>
    </xf>
    <xf numFmtId="0" fontId="8" fillId="3" borderId="1" xfId="0" applyFont="1" applyFill="1" applyBorder="1" applyAlignment="1">
      <alignment horizontal="left" vertical="center"/>
    </xf>
    <xf numFmtId="38" fontId="8" fillId="2" borderId="1" xfId="3" applyFont="1" applyFill="1" applyBorder="1" applyAlignment="1">
      <alignment horizontal="right" vertical="center" wrapText="1"/>
    </xf>
    <xf numFmtId="0" fontId="10" fillId="2" borderId="2" xfId="0" applyFont="1" applyFill="1" applyBorder="1" applyAlignment="1">
      <alignment horizontal="left" vertical="center" wrapText="1"/>
    </xf>
    <xf numFmtId="0" fontId="8" fillId="3" borderId="0" xfId="0" applyFont="1" applyFill="1" applyAlignment="1">
      <alignment horizontal="center" vertical="center" wrapText="1"/>
    </xf>
    <xf numFmtId="0" fontId="8" fillId="2" borderId="0" xfId="0" applyFont="1" applyFill="1" applyAlignment="1">
      <alignment horizontal="center" vertical="center" wrapText="1"/>
    </xf>
    <xf numFmtId="0" fontId="8" fillId="4" borderId="0" xfId="0" applyFont="1" applyFill="1" applyAlignment="1">
      <alignment horizontal="center" vertical="center" wrapText="1"/>
    </xf>
    <xf numFmtId="0" fontId="8" fillId="0" borderId="0" xfId="0" applyFont="1" applyAlignment="1" applyProtection="1">
      <alignment horizontal="left" vertical="center" wrapText="1"/>
      <protection locked="0"/>
    </xf>
    <xf numFmtId="0" fontId="8" fillId="0" borderId="0" xfId="0" applyFont="1" applyAlignment="1" applyProtection="1">
      <alignment horizontal="right" vertical="center" wrapText="1"/>
      <protection locked="0"/>
    </xf>
    <xf numFmtId="38" fontId="8" fillId="0" borderId="0" xfId="3" applyFont="1" applyFill="1" applyBorder="1" applyAlignment="1" applyProtection="1">
      <alignment horizontal="right" vertical="center" wrapText="1"/>
      <protection locked="0"/>
    </xf>
    <xf numFmtId="0" fontId="8" fillId="0" borderId="1" xfId="0" applyFont="1" applyBorder="1" applyAlignment="1" applyProtection="1">
      <alignment horizontal="left" vertical="center" wrapText="1"/>
      <protection locked="0"/>
    </xf>
    <xf numFmtId="38" fontId="8" fillId="0" borderId="1" xfId="3" applyFont="1" applyFill="1" applyBorder="1" applyAlignment="1" applyProtection="1">
      <alignment horizontal="right" vertical="center" wrapText="1"/>
      <protection locked="0"/>
    </xf>
    <xf numFmtId="0" fontId="8" fillId="0" borderId="0" xfId="0" applyFont="1" applyAlignment="1" applyProtection="1">
      <alignment horizontal="center" vertical="center" shrinkToFit="1"/>
      <protection locked="0"/>
    </xf>
    <xf numFmtId="0" fontId="0" fillId="0" borderId="0" xfId="0" applyAlignment="1">
      <alignment horizontal="left" vertical="center"/>
    </xf>
    <xf numFmtId="0" fontId="13" fillId="0" borderId="0" xfId="0" applyFont="1">
      <alignment vertical="center"/>
    </xf>
    <xf numFmtId="0" fontId="12" fillId="0" borderId="5"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0" fillId="0" borderId="6" xfId="0" applyBorder="1">
      <alignment vertical="center"/>
    </xf>
    <xf numFmtId="0" fontId="0" fillId="0" borderId="8" xfId="0" applyBorder="1">
      <alignment vertical="center"/>
    </xf>
    <xf numFmtId="0" fontId="0" fillId="0" borderId="10" xfId="0" applyBorder="1">
      <alignment vertical="center"/>
    </xf>
    <xf numFmtId="0" fontId="12" fillId="0" borderId="0" xfId="0" applyFont="1">
      <alignment vertical="center"/>
    </xf>
    <xf numFmtId="0" fontId="15" fillId="0" borderId="0" xfId="0" applyFont="1">
      <alignment vertical="center"/>
    </xf>
    <xf numFmtId="0" fontId="0" fillId="0" borderId="0" xfId="0" applyAlignment="1">
      <alignment horizontal="left" vertical="center" indent="1"/>
    </xf>
    <xf numFmtId="0" fontId="0" fillId="0" borderId="11" xfId="0" applyBorder="1">
      <alignment vertical="center"/>
    </xf>
    <xf numFmtId="0" fontId="16" fillId="0" borderId="0" xfId="0" applyFont="1">
      <alignment vertical="center"/>
    </xf>
    <xf numFmtId="0" fontId="0" fillId="0" borderId="0" xfId="0" applyAlignment="1">
      <alignment horizontal="center" vertical="center"/>
    </xf>
    <xf numFmtId="0" fontId="0" fillId="0" borderId="1" xfId="0" applyBorder="1">
      <alignment vertical="center"/>
    </xf>
    <xf numFmtId="0" fontId="9" fillId="0" borderId="0" xfId="0" applyFont="1">
      <alignment vertical="center"/>
    </xf>
    <xf numFmtId="0" fontId="7" fillId="0" borderId="1" xfId="0" applyFont="1" applyBorder="1">
      <alignment vertical="center"/>
    </xf>
    <xf numFmtId="0" fontId="0" fillId="0" borderId="0" xfId="0" applyAlignment="1">
      <alignment horizontal="left" vertical="center" indent="2"/>
    </xf>
    <xf numFmtId="0" fontId="17" fillId="0" borderId="0" xfId="0" applyFont="1">
      <alignment vertical="center"/>
    </xf>
    <xf numFmtId="0" fontId="17" fillId="0" borderId="0" xfId="0" applyFont="1" applyAlignment="1">
      <alignment horizontal="center" vertical="center"/>
    </xf>
    <xf numFmtId="0" fontId="11" fillId="0" borderId="0" xfId="0" applyFont="1" applyAlignment="1">
      <alignment horizontal="left" vertical="center" indent="1"/>
    </xf>
    <xf numFmtId="0" fontId="18" fillId="0" borderId="11" xfId="0" applyFont="1" applyBorder="1" applyAlignment="1">
      <alignment horizontal="center" vertical="center"/>
    </xf>
    <xf numFmtId="0" fontId="18" fillId="0" borderId="11" xfId="0" applyFont="1" applyBorder="1" applyAlignment="1">
      <alignment horizontal="right" vertical="center"/>
    </xf>
    <xf numFmtId="0" fontId="19" fillId="0" borderId="0" xfId="0" applyFont="1" applyAlignment="1">
      <alignment vertical="center" wrapText="1"/>
    </xf>
    <xf numFmtId="0" fontId="20" fillId="2" borderId="0" xfId="0" applyFont="1" applyFill="1" applyAlignment="1">
      <alignment vertical="top" wrapText="1"/>
    </xf>
    <xf numFmtId="0" fontId="4" fillId="0" borderId="0" xfId="2" applyFill="1" applyAlignment="1">
      <alignment horizontal="left" vertical="center" indent="1"/>
    </xf>
    <xf numFmtId="0" fontId="4" fillId="0" borderId="0" xfId="2">
      <alignment vertical="center"/>
    </xf>
    <xf numFmtId="0" fontId="8" fillId="0" borderId="0" xfId="0" applyFont="1" applyAlignment="1">
      <alignment horizontal="left" vertical="center" indent="1"/>
    </xf>
    <xf numFmtId="0" fontId="7" fillId="3" borderId="0" xfId="0" applyFont="1" applyFill="1" applyAlignment="1" applyProtection="1">
      <alignment horizontal="left" vertical="center"/>
      <protection locked="0"/>
    </xf>
    <xf numFmtId="0" fontId="7" fillId="3" borderId="0" xfId="0" applyFont="1" applyFill="1" applyAlignment="1" applyProtection="1">
      <alignment horizontal="left" vertical="center" wrapText="1"/>
      <protection locked="0"/>
    </xf>
    <xf numFmtId="0" fontId="7" fillId="3" borderId="0" xfId="0" applyFont="1" applyFill="1" applyAlignment="1" applyProtection="1">
      <alignment horizontal="right" vertical="center" wrapText="1"/>
      <protection locked="0"/>
    </xf>
    <xf numFmtId="0" fontId="7" fillId="3" borderId="0" xfId="0" applyFont="1" applyFill="1" applyAlignment="1" applyProtection="1">
      <alignment vertical="center" wrapText="1"/>
      <protection locked="0"/>
    </xf>
    <xf numFmtId="0" fontId="7" fillId="0" borderId="0" xfId="0" applyFont="1" applyAlignment="1" applyProtection="1">
      <alignment vertical="center" wrapText="1"/>
      <protection locked="0"/>
    </xf>
    <xf numFmtId="0" fontId="19" fillId="3" borderId="0" xfId="0"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0" fontId="4" fillId="0" borderId="0" xfId="2" applyAlignment="1" applyProtection="1">
      <alignment horizontal="left" vertical="center" indent="1"/>
    </xf>
    <xf numFmtId="0" fontId="17"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indent="2"/>
    </xf>
    <xf numFmtId="0" fontId="12" fillId="8" borderId="0" xfId="0" applyFont="1" applyFill="1" applyAlignment="1">
      <alignment horizontal="center" vertical="center"/>
    </xf>
    <xf numFmtId="0" fontId="6" fillId="8" borderId="0" xfId="0" applyFont="1" applyFill="1" applyAlignment="1">
      <alignment horizontal="center" vertical="center"/>
    </xf>
    <xf numFmtId="0" fontId="6" fillId="8" borderId="0" xfId="0" applyFont="1" applyFill="1" applyAlignment="1">
      <alignment horizontal="center" vertical="center" wrapText="1"/>
    </xf>
    <xf numFmtId="0" fontId="0" fillId="9" borderId="0" xfId="0" applyFill="1">
      <alignment vertical="center"/>
    </xf>
    <xf numFmtId="0" fontId="0" fillId="9" borderId="0" xfId="0" applyFill="1" applyAlignment="1">
      <alignment horizontal="center" vertical="center"/>
    </xf>
    <xf numFmtId="0" fontId="17" fillId="9" borderId="0" xfId="0" applyFont="1" applyFill="1" applyAlignment="1">
      <alignment horizontal="center" vertical="center"/>
    </xf>
    <xf numFmtId="0" fontId="17" fillId="9" borderId="0" xfId="0" applyFont="1" applyFill="1">
      <alignment vertical="center"/>
    </xf>
    <xf numFmtId="0" fontId="0" fillId="9" borderId="13" xfId="0" applyFill="1" applyBorder="1">
      <alignment vertical="center"/>
    </xf>
    <xf numFmtId="0" fontId="0" fillId="9" borderId="4" xfId="0" applyFill="1" applyBorder="1">
      <alignment vertical="center"/>
    </xf>
    <xf numFmtId="0" fontId="0" fillId="9" borderId="7" xfId="0" applyFill="1" applyBorder="1">
      <alignment vertical="center"/>
    </xf>
    <xf numFmtId="0" fontId="0" fillId="9" borderId="9" xfId="0" applyFill="1" applyBorder="1">
      <alignment vertical="center"/>
    </xf>
    <xf numFmtId="0" fontId="12" fillId="0" borderId="0" xfId="0" applyFont="1" applyAlignment="1" applyProtection="1">
      <alignment horizontal="left" vertical="center"/>
      <protection locked="0"/>
    </xf>
    <xf numFmtId="0" fontId="0" fillId="9" borderId="16" xfId="0" applyFill="1" applyBorder="1">
      <alignment vertical="center"/>
    </xf>
    <xf numFmtId="0" fontId="12" fillId="0" borderId="17"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0" fillId="9" borderId="19" xfId="0" applyFill="1" applyBorder="1">
      <alignment vertical="center"/>
    </xf>
    <xf numFmtId="0" fontId="12" fillId="0" borderId="20" xfId="0" applyFont="1" applyBorder="1" applyAlignment="1" applyProtection="1">
      <alignment horizontal="left" vertical="center"/>
      <protection locked="0"/>
    </xf>
    <xf numFmtId="0" fontId="0" fillId="9" borderId="21" xfId="0" applyFill="1" applyBorder="1">
      <alignment vertical="center"/>
    </xf>
    <xf numFmtId="0" fontId="12" fillId="0" borderId="22" xfId="0" applyFont="1" applyBorder="1" applyAlignment="1" applyProtection="1">
      <alignment horizontal="left" vertical="center"/>
      <protection locked="0"/>
    </xf>
    <xf numFmtId="0" fontId="0" fillId="0" borderId="23" xfId="0" applyBorder="1" applyAlignment="1">
      <alignment horizontal="left" vertical="center"/>
    </xf>
    <xf numFmtId="0" fontId="0" fillId="0" borderId="18" xfId="0" applyBorder="1">
      <alignment vertical="center"/>
    </xf>
    <xf numFmtId="0" fontId="0" fillId="0" borderId="20" xfId="0" applyBorder="1">
      <alignment vertical="center"/>
    </xf>
    <xf numFmtId="0" fontId="0" fillId="0" borderId="23" xfId="0" applyBorder="1">
      <alignment vertical="center"/>
    </xf>
    <xf numFmtId="0" fontId="8" fillId="9" borderId="0" xfId="0" applyFont="1" applyFill="1" applyAlignment="1">
      <alignment horizontal="center" vertical="center" wrapText="1"/>
    </xf>
    <xf numFmtId="0" fontId="9" fillId="10" borderId="0" xfId="0" applyFont="1" applyFill="1" applyAlignment="1">
      <alignment horizontal="left" vertical="center"/>
    </xf>
    <xf numFmtId="0" fontId="8" fillId="10" borderId="0" xfId="0" applyFont="1" applyFill="1" applyAlignment="1">
      <alignment horizontal="left" vertical="center"/>
    </xf>
    <xf numFmtId="0" fontId="8" fillId="10" borderId="1" xfId="0" applyFont="1" applyFill="1" applyBorder="1" applyAlignment="1">
      <alignment horizontal="left" vertical="center"/>
    </xf>
    <xf numFmtId="0" fontId="7" fillId="10" borderId="0" xfId="0" applyFont="1" applyFill="1" applyAlignment="1">
      <alignment horizontal="left" vertical="center" wrapText="1"/>
    </xf>
    <xf numFmtId="0" fontId="8" fillId="10" borderId="0" xfId="0" applyFont="1" applyFill="1" applyAlignment="1">
      <alignment horizontal="left" vertical="center" wrapText="1"/>
    </xf>
    <xf numFmtId="0" fontId="8" fillId="10" borderId="0" xfId="0" applyFont="1" applyFill="1" applyAlignment="1">
      <alignment horizontal="center" vertical="center" wrapText="1"/>
    </xf>
    <xf numFmtId="38" fontId="8" fillId="10" borderId="0" xfId="3" applyFont="1" applyFill="1" applyBorder="1" applyAlignment="1">
      <alignment horizontal="right" vertical="center" wrapText="1"/>
    </xf>
    <xf numFmtId="38" fontId="8" fillId="10" borderId="1" xfId="3" applyFont="1" applyFill="1" applyBorder="1" applyAlignment="1">
      <alignment horizontal="right" vertical="center" wrapText="1"/>
    </xf>
    <xf numFmtId="0" fontId="6" fillId="8" borderId="0" xfId="0" applyFont="1" applyFill="1" applyAlignment="1">
      <alignment horizontal="centerContinuous" vertical="center" wrapText="1"/>
    </xf>
    <xf numFmtId="0" fontId="6" fillId="8" borderId="0" xfId="0" applyFont="1" applyFill="1" applyAlignment="1">
      <alignment vertical="center" wrapText="1"/>
    </xf>
    <xf numFmtId="0" fontId="6" fillId="8" borderId="0" xfId="0" applyFont="1" applyFill="1" applyAlignment="1">
      <alignment horizontal="left" vertical="center"/>
    </xf>
    <xf numFmtId="0" fontId="6" fillId="8" borderId="0" xfId="0" applyFont="1" applyFill="1" applyAlignment="1">
      <alignment horizontal="left" vertical="center" wrapText="1"/>
    </xf>
    <xf numFmtId="0" fontId="6" fillId="8" borderId="0" xfId="0" applyFont="1" applyFill="1" applyAlignment="1">
      <alignment horizontal="right" vertical="center" wrapText="1"/>
    </xf>
    <xf numFmtId="0" fontId="6" fillId="8" borderId="12" xfId="0" applyFont="1" applyFill="1" applyBorder="1" applyAlignment="1">
      <alignment horizontal="left" vertical="center" wrapText="1"/>
    </xf>
    <xf numFmtId="0" fontId="23" fillId="8" borderId="0" xfId="0" applyFont="1" applyFill="1">
      <alignment vertical="center"/>
    </xf>
    <xf numFmtId="0" fontId="23" fillId="8" borderId="0" xfId="0" applyFont="1" applyFill="1" applyAlignment="1">
      <alignment vertical="top" wrapText="1"/>
    </xf>
    <xf numFmtId="38" fontId="8" fillId="9" borderId="0" xfId="0" applyNumberFormat="1" applyFont="1" applyFill="1" applyAlignment="1">
      <alignment vertical="center" wrapText="1"/>
    </xf>
    <xf numFmtId="38" fontId="8" fillId="9" borderId="1" xfId="0" applyNumberFormat="1" applyFont="1" applyFill="1" applyBorder="1" applyAlignment="1">
      <alignment vertical="center" wrapText="1"/>
    </xf>
    <xf numFmtId="0" fontId="24" fillId="8" borderId="0" xfId="0" applyFont="1" applyFill="1" applyAlignment="1">
      <alignment horizontal="left" vertical="center" wrapText="1"/>
    </xf>
    <xf numFmtId="0" fontId="25" fillId="7" borderId="2" xfId="0" applyFont="1" applyFill="1" applyBorder="1" applyAlignment="1">
      <alignment horizontal="left" vertical="center" wrapText="1"/>
    </xf>
    <xf numFmtId="0" fontId="24" fillId="8" borderId="0" xfId="0" applyFont="1" applyFill="1" applyAlignment="1">
      <alignment vertical="center" wrapText="1"/>
    </xf>
    <xf numFmtId="0" fontId="11" fillId="11" borderId="3" xfId="0" applyFont="1" applyFill="1" applyBorder="1" applyAlignment="1">
      <alignment horizontal="left" vertical="center" wrapText="1"/>
    </xf>
    <xf numFmtId="0" fontId="20" fillId="11" borderId="0" xfId="0" applyFont="1" applyFill="1" applyAlignment="1">
      <alignment vertical="top" wrapText="1"/>
    </xf>
    <xf numFmtId="0" fontId="25" fillId="4" borderId="0" xfId="0" applyFont="1" applyFill="1" applyAlignment="1">
      <alignment horizontal="left" vertical="center" wrapText="1"/>
    </xf>
    <xf numFmtId="0" fontId="22" fillId="11" borderId="3" xfId="0" applyFont="1" applyFill="1" applyBorder="1" applyAlignment="1">
      <alignment horizontal="left" vertical="center" wrapText="1"/>
    </xf>
    <xf numFmtId="0" fontId="8" fillId="11" borderId="0" xfId="0" applyFont="1" applyFill="1" applyAlignment="1">
      <alignment horizontal="center" vertical="center" wrapText="1"/>
    </xf>
    <xf numFmtId="38" fontId="8" fillId="11" borderId="0" xfId="3" applyFont="1" applyFill="1" applyBorder="1" applyAlignment="1">
      <alignment horizontal="right" vertical="center" wrapText="1"/>
    </xf>
    <xf numFmtId="38" fontId="8" fillId="11" borderId="1" xfId="3" applyFont="1" applyFill="1" applyBorder="1" applyAlignment="1">
      <alignment horizontal="right" vertical="center" wrapText="1"/>
    </xf>
    <xf numFmtId="0" fontId="22" fillId="8" borderId="12" xfId="0" applyFont="1" applyFill="1" applyBorder="1" applyAlignment="1">
      <alignment horizontal="left" vertical="center" wrapText="1"/>
    </xf>
    <xf numFmtId="0" fontId="8" fillId="10" borderId="0" xfId="0" applyFont="1" applyFill="1" applyAlignment="1">
      <alignment horizontal="right" vertical="center" wrapText="1"/>
    </xf>
    <xf numFmtId="0" fontId="8" fillId="10" borderId="1" xfId="0" applyFont="1" applyFill="1" applyBorder="1" applyAlignment="1">
      <alignment horizontal="right" vertical="center" wrapText="1"/>
    </xf>
    <xf numFmtId="0" fontId="9" fillId="0" borderId="14" xfId="0" applyFont="1" applyBorder="1" applyAlignment="1" applyProtection="1">
      <alignment horizontal="left" vertical="center" indent="1"/>
      <protection locked="0"/>
    </xf>
    <xf numFmtId="0" fontId="9" fillId="0" borderId="15" xfId="0" applyFont="1" applyBorder="1" applyAlignment="1" applyProtection="1">
      <alignment horizontal="left" vertical="center" indent="1"/>
      <protection locked="0"/>
    </xf>
    <xf numFmtId="49" fontId="4" fillId="0" borderId="14" xfId="2" applyNumberFormat="1" applyBorder="1" applyAlignment="1" applyProtection="1">
      <alignment horizontal="left" vertical="center" indent="1"/>
      <protection locked="0"/>
    </xf>
    <xf numFmtId="49" fontId="14" fillId="0" borderId="15" xfId="2" applyNumberFormat="1" applyFont="1" applyBorder="1" applyAlignment="1" applyProtection="1">
      <alignment horizontal="left" vertical="center" indent="1"/>
      <protection locked="0"/>
    </xf>
  </cellXfs>
  <cellStyles count="6">
    <cellStyle name="パーセント 2" xfId="5" xr:uid="{AF115C61-F481-4228-8EB1-2881F3332CB3}"/>
    <cellStyle name="ハイパーリンク" xfId="2" builtinId="8"/>
    <cellStyle name="桁区切り" xfId="3" builtinId="6"/>
    <cellStyle name="標準" xfId="0" builtinId="0"/>
    <cellStyle name="標準 2" xfId="1" xr:uid="{4D10899C-56DC-4F9C-952D-F490348E0F3C}"/>
    <cellStyle name="標準 3" xfId="4" xr:uid="{896410CF-DBB9-404B-A095-ABFB6481DE50}"/>
  </cellStyles>
  <dxfs count="9">
    <dxf>
      <font>
        <b/>
        <i val="0"/>
        <color rgb="FFC00000"/>
      </font>
    </dxf>
    <dxf>
      <font>
        <b val="0"/>
        <i val="0"/>
        <strike val="0"/>
        <condense val="0"/>
        <extend val="0"/>
        <outline val="0"/>
        <shadow val="0"/>
        <u val="none"/>
        <vertAlign val="baseline"/>
        <sz val="10"/>
        <color theme="1"/>
        <name val="Meiryo UI"/>
        <family val="3"/>
        <charset val="128"/>
        <scheme val="none"/>
      </font>
    </dxf>
    <dxf>
      <font>
        <b val="0"/>
        <i val="0"/>
        <strike val="0"/>
        <condense val="0"/>
        <extend val="0"/>
        <outline val="0"/>
        <shadow val="0"/>
        <u val="none"/>
        <vertAlign val="baseline"/>
        <sz val="10"/>
        <color theme="1"/>
        <name val="Meiryo UI"/>
        <family val="3"/>
        <charset val="128"/>
        <scheme val="none"/>
      </font>
    </dxf>
    <dxf>
      <font>
        <b val="0"/>
        <i val="0"/>
        <strike val="0"/>
        <condense val="0"/>
        <extend val="0"/>
        <outline val="0"/>
        <shadow val="0"/>
        <u val="none"/>
        <vertAlign val="baseline"/>
        <sz val="10"/>
        <color theme="1"/>
        <name val="Meiryo UI"/>
        <family val="3"/>
        <charset val="128"/>
        <scheme val="none"/>
      </font>
    </dxf>
    <dxf>
      <font>
        <b val="0"/>
        <i val="0"/>
        <strike val="0"/>
        <condense val="0"/>
        <extend val="0"/>
        <outline val="0"/>
        <shadow val="0"/>
        <u val="none"/>
        <vertAlign val="baseline"/>
        <sz val="10"/>
        <color theme="1"/>
        <name val="Meiryo UI"/>
        <family val="3"/>
        <charset val="128"/>
        <scheme val="none"/>
      </font>
    </dxf>
    <dxf>
      <font>
        <b val="0"/>
        <i val="0"/>
        <strike val="0"/>
        <condense val="0"/>
        <extend val="0"/>
        <outline val="0"/>
        <shadow val="0"/>
        <u val="none"/>
        <vertAlign val="baseline"/>
        <sz val="10"/>
        <color theme="1"/>
        <name val="Meiryo UI"/>
        <family val="3"/>
        <charset val="128"/>
        <scheme val="none"/>
      </font>
    </dxf>
    <dxf>
      <font>
        <strike val="0"/>
        <outline val="0"/>
        <shadow val="0"/>
        <u val="none"/>
        <vertAlign val="baseline"/>
        <sz val="10"/>
        <name val="Meiryo UI"/>
        <family val="3"/>
        <charset val="128"/>
        <scheme val="none"/>
      </font>
    </dxf>
    <dxf>
      <font>
        <strike val="0"/>
        <outline val="0"/>
        <shadow val="0"/>
        <u val="none"/>
        <vertAlign val="baseline"/>
        <sz val="10"/>
        <name val="Meiryo UI"/>
        <family val="3"/>
        <charset val="128"/>
        <scheme val="none"/>
      </font>
    </dxf>
    <dxf>
      <font>
        <strike val="0"/>
        <outline val="0"/>
        <shadow val="0"/>
        <u val="none"/>
        <vertAlign val="baseline"/>
        <sz val="10"/>
        <name val="Meiryo UI"/>
        <family val="3"/>
        <charset val="128"/>
        <scheme val="none"/>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CA57C58-962F-4270-90DB-FD0FDA027478}" type="doc">
      <dgm:prSet loTypeId="urn:microsoft.com/office/officeart/2005/8/layout/hChevron3" loCatId="process" qsTypeId="urn:microsoft.com/office/officeart/2005/8/quickstyle/simple1" qsCatId="simple" csTypeId="urn:microsoft.com/office/officeart/2005/8/colors/accent1_2" csCatId="accent1" phldr="1"/>
      <dgm:spPr/>
    </dgm:pt>
    <dgm:pt modelId="{C039E751-DAF3-4BCE-9D25-1A08287EFFA5}">
      <dgm:prSet phldrT="[テキスト]" custT="1"/>
      <dgm:spPr>
        <a:solidFill>
          <a:schemeClr val="accent1">
            <a:lumMod val="20000"/>
            <a:lumOff val="80000"/>
          </a:schemeClr>
        </a:solidFill>
      </dgm:spPr>
      <dgm:t>
        <a:bodyPr/>
        <a:lstStyle/>
        <a:p>
          <a:pPr>
            <a:lnSpc>
              <a:spcPct val="50000"/>
            </a:lnSpc>
          </a:pPr>
          <a:r>
            <a:rPr kumimoji="1" lang="ja-JP" altLang="en-US" sz="1400" b="1">
              <a:solidFill>
                <a:schemeClr val="accent1"/>
              </a:solidFill>
              <a:latin typeface="Meiryo UI" panose="020B0604030504040204" pitchFamily="50" charset="-128"/>
              <a:ea typeface="Meiryo UI" panose="020B0604030504040204" pitchFamily="50" charset="-128"/>
            </a:rPr>
            <a:t> </a:t>
          </a:r>
          <a:r>
            <a:rPr kumimoji="1" lang="en-US" altLang="ja-JP" sz="1400" b="1">
              <a:solidFill>
                <a:schemeClr val="accent1"/>
              </a:solidFill>
              <a:latin typeface="Meiryo UI" panose="020B0604030504040204" pitchFamily="50" charset="-128"/>
              <a:ea typeface="Meiryo UI" panose="020B0604030504040204" pitchFamily="50" charset="-128"/>
            </a:rPr>
            <a:t>9/30</a:t>
          </a:r>
          <a:r>
            <a:rPr kumimoji="1" lang="ja-JP" altLang="en-US" sz="1400" b="1">
              <a:solidFill>
                <a:schemeClr val="accent1"/>
              </a:solidFill>
              <a:latin typeface="Meiryo UI" panose="020B0604030504040204" pitchFamily="50" charset="-128"/>
              <a:ea typeface="Meiryo UI" panose="020B0604030504040204" pitchFamily="50" charset="-128"/>
            </a:rPr>
            <a:t>（水）</a:t>
          </a:r>
          <a:endParaRPr kumimoji="1" lang="en-US" altLang="ja-JP" sz="1400" b="1">
            <a:solidFill>
              <a:schemeClr val="accent1"/>
            </a:solidFill>
            <a:latin typeface="Meiryo UI" panose="020B0604030504040204" pitchFamily="50" charset="-128"/>
            <a:ea typeface="Meiryo UI" panose="020B0604030504040204" pitchFamily="50" charset="-128"/>
          </a:endParaRPr>
        </a:p>
        <a:p>
          <a:pPr>
            <a:lnSpc>
              <a:spcPct val="50000"/>
            </a:lnSpc>
          </a:pPr>
          <a:r>
            <a:rPr kumimoji="1" lang="ja-JP" altLang="en-US" sz="1000" b="0">
              <a:solidFill>
                <a:schemeClr val="accent1"/>
              </a:solidFill>
              <a:latin typeface="Meiryo UI" panose="020B0604030504040204" pitchFamily="50" charset="-128"/>
              <a:ea typeface="Meiryo UI" panose="020B0604030504040204" pitchFamily="50" charset="-128"/>
            </a:rPr>
            <a:t>ご回答期日</a:t>
          </a:r>
          <a:endParaRPr kumimoji="1" lang="en-US" altLang="ja-JP" sz="1000" b="0">
            <a:solidFill>
              <a:schemeClr val="accent1"/>
            </a:solidFill>
            <a:latin typeface="Meiryo UI" panose="020B0604030504040204" pitchFamily="50" charset="-128"/>
            <a:ea typeface="Meiryo UI" panose="020B0604030504040204" pitchFamily="50" charset="-128"/>
          </a:endParaRPr>
        </a:p>
      </dgm:t>
    </dgm:pt>
    <dgm:pt modelId="{679CFC54-F53C-425B-A4EB-E018FCD4650C}" type="parTrans" cxnId="{5FB0431E-B97B-40FB-AFDA-A4C7A6D27893}">
      <dgm:prSet/>
      <dgm:spPr/>
      <dgm:t>
        <a:bodyPr/>
        <a:lstStyle/>
        <a:p>
          <a:endParaRPr kumimoji="1" lang="ja-JP" altLang="en-US" sz="1000">
            <a:latin typeface="Meiryo UI" panose="020B0604030504040204" pitchFamily="50" charset="-128"/>
            <a:ea typeface="Meiryo UI" panose="020B0604030504040204" pitchFamily="50" charset="-128"/>
          </a:endParaRPr>
        </a:p>
      </dgm:t>
    </dgm:pt>
    <dgm:pt modelId="{FEF9B253-600E-4570-8C17-42FBD9040C8A}" type="sibTrans" cxnId="{5FB0431E-B97B-40FB-AFDA-A4C7A6D27893}">
      <dgm:prSet/>
      <dgm:spPr/>
      <dgm:t>
        <a:bodyPr/>
        <a:lstStyle/>
        <a:p>
          <a:endParaRPr kumimoji="1" lang="ja-JP" altLang="en-US" sz="1000">
            <a:latin typeface="Meiryo UI" panose="020B0604030504040204" pitchFamily="50" charset="-128"/>
            <a:ea typeface="Meiryo UI" panose="020B0604030504040204" pitchFamily="50" charset="-128"/>
          </a:endParaRPr>
        </a:p>
      </dgm:t>
    </dgm:pt>
    <dgm:pt modelId="{C08FFEE0-D22C-4855-8D12-60C80C86B50A}">
      <dgm:prSet phldrT="[テキスト]" custT="1"/>
      <dgm:spPr>
        <a:solidFill>
          <a:schemeClr val="accent1">
            <a:lumMod val="20000"/>
            <a:lumOff val="80000"/>
          </a:schemeClr>
        </a:solidFill>
      </dgm:spPr>
      <dgm:t>
        <a:bodyPr/>
        <a:lstStyle/>
        <a:p>
          <a:r>
            <a:rPr kumimoji="1" lang="en-US" altLang="ja-JP" sz="1000">
              <a:solidFill>
                <a:schemeClr val="accent1"/>
              </a:solidFill>
              <a:latin typeface="Meiryo UI" panose="020B0604030504040204" pitchFamily="50" charset="-128"/>
              <a:ea typeface="Meiryo UI" panose="020B0604030504040204" pitchFamily="50" charset="-128"/>
            </a:rPr>
            <a:t>10/1</a:t>
          </a:r>
          <a:r>
            <a:rPr kumimoji="1" lang="ja-JP" altLang="en-US" sz="1000">
              <a:solidFill>
                <a:schemeClr val="accent1"/>
              </a:solidFill>
              <a:latin typeface="Meiryo UI" panose="020B0604030504040204" pitchFamily="50" charset="-128"/>
              <a:ea typeface="Meiryo UI" panose="020B0604030504040204" pitchFamily="50" charset="-128"/>
            </a:rPr>
            <a:t>～</a:t>
          </a:r>
          <a:r>
            <a:rPr kumimoji="1" lang="en-US" altLang="ja-JP" sz="1000">
              <a:solidFill>
                <a:schemeClr val="accent1"/>
              </a:solidFill>
              <a:latin typeface="Meiryo UI" panose="020B0604030504040204" pitchFamily="50" charset="-128"/>
              <a:ea typeface="Meiryo UI" panose="020B0604030504040204" pitchFamily="50" charset="-128"/>
            </a:rPr>
            <a:t>10/4</a:t>
          </a:r>
        </a:p>
        <a:p>
          <a:r>
            <a:rPr kumimoji="1" lang="ja-JP" altLang="en-US" sz="1000">
              <a:solidFill>
                <a:schemeClr val="accent1"/>
              </a:solidFill>
              <a:latin typeface="Meiryo UI" panose="020B0604030504040204" pitchFamily="50" charset="-128"/>
              <a:ea typeface="Meiryo UI" panose="020B0604030504040204" pitchFamily="50" charset="-128"/>
            </a:rPr>
            <a:t>弊社集計・分析</a:t>
          </a:r>
        </a:p>
      </dgm:t>
    </dgm:pt>
    <dgm:pt modelId="{7EFFD8F4-81C4-45E6-8821-006140848E10}" type="parTrans" cxnId="{280334D1-4E16-47BC-88DC-86DF1D01EA92}">
      <dgm:prSet/>
      <dgm:spPr/>
      <dgm:t>
        <a:bodyPr/>
        <a:lstStyle/>
        <a:p>
          <a:endParaRPr kumimoji="1" lang="ja-JP" altLang="en-US" sz="1000">
            <a:latin typeface="Meiryo UI" panose="020B0604030504040204" pitchFamily="50" charset="-128"/>
            <a:ea typeface="Meiryo UI" panose="020B0604030504040204" pitchFamily="50" charset="-128"/>
          </a:endParaRPr>
        </a:p>
      </dgm:t>
    </dgm:pt>
    <dgm:pt modelId="{15658CC7-6609-42EA-AABB-60E186B8B877}" type="sibTrans" cxnId="{280334D1-4E16-47BC-88DC-86DF1D01EA92}">
      <dgm:prSet/>
      <dgm:spPr/>
      <dgm:t>
        <a:bodyPr/>
        <a:lstStyle/>
        <a:p>
          <a:endParaRPr kumimoji="1" lang="ja-JP" altLang="en-US" sz="1000">
            <a:latin typeface="Meiryo UI" panose="020B0604030504040204" pitchFamily="50" charset="-128"/>
            <a:ea typeface="Meiryo UI" panose="020B0604030504040204" pitchFamily="50" charset="-128"/>
          </a:endParaRPr>
        </a:p>
      </dgm:t>
    </dgm:pt>
    <dgm:pt modelId="{54795F20-F30B-4DFA-B7B7-811CDC2DE4FE}">
      <dgm:prSet custT="1"/>
      <dgm:spPr/>
      <dgm:t>
        <a:bodyPr/>
        <a:lstStyle/>
        <a:p>
          <a:pPr>
            <a:lnSpc>
              <a:spcPct val="50000"/>
            </a:lnSpc>
          </a:pPr>
          <a:r>
            <a:rPr kumimoji="1" lang="en-US" altLang="ja-JP" sz="1400" b="1">
              <a:solidFill>
                <a:srgbClr val="FFFF00"/>
              </a:solidFill>
              <a:latin typeface="Meiryo UI" panose="020B0604030504040204" pitchFamily="50" charset="-128"/>
              <a:ea typeface="Meiryo UI" panose="020B0604030504040204" pitchFamily="50" charset="-128"/>
            </a:rPr>
            <a:t>10/5</a:t>
          </a:r>
          <a:r>
            <a:rPr kumimoji="1" lang="ja-JP" altLang="en-US" sz="1400" b="1">
              <a:solidFill>
                <a:srgbClr val="FFFF00"/>
              </a:solidFill>
              <a:latin typeface="Meiryo UI" panose="020B0604030504040204" pitchFamily="50" charset="-128"/>
              <a:ea typeface="Meiryo UI" panose="020B0604030504040204" pitchFamily="50" charset="-128"/>
            </a:rPr>
            <a:t>（月）～</a:t>
          </a:r>
          <a:endParaRPr kumimoji="1" lang="en-US" altLang="ja-JP" sz="1400" b="1">
            <a:solidFill>
              <a:srgbClr val="FFFF00"/>
            </a:solidFill>
            <a:latin typeface="Meiryo UI" panose="020B0604030504040204" pitchFamily="50" charset="-128"/>
            <a:ea typeface="Meiryo UI" panose="020B0604030504040204" pitchFamily="50" charset="-128"/>
          </a:endParaRPr>
        </a:p>
        <a:p>
          <a:pPr>
            <a:lnSpc>
              <a:spcPct val="50000"/>
            </a:lnSpc>
          </a:pPr>
          <a:r>
            <a:rPr kumimoji="1" lang="ja-JP" altLang="en-US" sz="1000" b="0">
              <a:latin typeface="Meiryo UI" panose="020B0604030504040204" pitchFamily="50" charset="-128"/>
              <a:ea typeface="Meiryo UI" panose="020B0604030504040204" pitchFamily="50" charset="-128"/>
            </a:rPr>
            <a:t>貴社用レポート</a:t>
          </a:r>
          <a:endParaRPr kumimoji="1" lang="en-US" altLang="ja-JP" sz="1000" b="0">
            <a:latin typeface="Meiryo UI" panose="020B0604030504040204" pitchFamily="50" charset="-128"/>
            <a:ea typeface="Meiryo UI" panose="020B0604030504040204" pitchFamily="50" charset="-128"/>
          </a:endParaRPr>
        </a:p>
        <a:p>
          <a:pPr>
            <a:lnSpc>
              <a:spcPct val="50000"/>
            </a:lnSpc>
          </a:pPr>
          <a:r>
            <a:rPr kumimoji="1" lang="ja-JP" altLang="en-US" sz="1000" b="0">
              <a:latin typeface="Meiryo UI" panose="020B0604030504040204" pitchFamily="50" charset="-128"/>
              <a:ea typeface="Meiryo UI" panose="020B0604030504040204" pitchFamily="50" charset="-128"/>
            </a:rPr>
            <a:t>フィードバック開始</a:t>
          </a:r>
          <a:endParaRPr kumimoji="1" lang="en-US" altLang="ja-JP" sz="1000" b="0">
            <a:latin typeface="Meiryo UI" panose="020B0604030504040204" pitchFamily="50" charset="-128"/>
            <a:ea typeface="Meiryo UI" panose="020B0604030504040204" pitchFamily="50" charset="-128"/>
          </a:endParaRPr>
        </a:p>
      </dgm:t>
    </dgm:pt>
    <dgm:pt modelId="{54C66431-A804-4922-BDB2-E4691CE82A2D}" type="parTrans" cxnId="{CE27A04B-E11A-4405-9744-6D3C9823DD6F}">
      <dgm:prSet/>
      <dgm:spPr/>
      <dgm:t>
        <a:bodyPr/>
        <a:lstStyle/>
        <a:p>
          <a:endParaRPr kumimoji="1" lang="ja-JP" altLang="en-US"/>
        </a:p>
      </dgm:t>
    </dgm:pt>
    <dgm:pt modelId="{8C2FA44A-63D3-485A-A419-29DE8A216ED8}" type="sibTrans" cxnId="{CE27A04B-E11A-4405-9744-6D3C9823DD6F}">
      <dgm:prSet/>
      <dgm:spPr/>
      <dgm:t>
        <a:bodyPr/>
        <a:lstStyle/>
        <a:p>
          <a:endParaRPr kumimoji="1" lang="ja-JP" altLang="en-US"/>
        </a:p>
      </dgm:t>
    </dgm:pt>
    <dgm:pt modelId="{F5294069-DA42-4CB4-9ABD-0627FB13BF6D}" type="pres">
      <dgm:prSet presAssocID="{5CA57C58-962F-4270-90DB-FD0FDA027478}" presName="Name0" presStyleCnt="0">
        <dgm:presLayoutVars>
          <dgm:dir/>
          <dgm:resizeHandles val="exact"/>
        </dgm:presLayoutVars>
      </dgm:prSet>
      <dgm:spPr/>
    </dgm:pt>
    <dgm:pt modelId="{DEA8C84C-2F78-42EB-85D2-82CD747D46A0}" type="pres">
      <dgm:prSet presAssocID="{C039E751-DAF3-4BCE-9D25-1A08287EFFA5}" presName="parTxOnly" presStyleLbl="node1" presStyleIdx="0" presStyleCnt="3" custLinFactNeighborX="-1299">
        <dgm:presLayoutVars>
          <dgm:bulletEnabled val="1"/>
        </dgm:presLayoutVars>
      </dgm:prSet>
      <dgm:spPr/>
    </dgm:pt>
    <dgm:pt modelId="{9EB681DB-CA4E-4BA2-AE39-619ACD09C735}" type="pres">
      <dgm:prSet presAssocID="{FEF9B253-600E-4570-8C17-42FBD9040C8A}" presName="parSpace" presStyleCnt="0"/>
      <dgm:spPr/>
    </dgm:pt>
    <dgm:pt modelId="{C7FAD438-8EDF-4AAD-96DD-6A77C5043996}" type="pres">
      <dgm:prSet presAssocID="{C08FFEE0-D22C-4855-8D12-60C80C86B50A}" presName="parTxOnly" presStyleLbl="node1" presStyleIdx="1" presStyleCnt="3">
        <dgm:presLayoutVars>
          <dgm:bulletEnabled val="1"/>
        </dgm:presLayoutVars>
      </dgm:prSet>
      <dgm:spPr/>
    </dgm:pt>
    <dgm:pt modelId="{B3F2C870-0CF0-43E1-A910-C44E7CCF05F6}" type="pres">
      <dgm:prSet presAssocID="{15658CC7-6609-42EA-AABB-60E186B8B877}" presName="parSpace" presStyleCnt="0"/>
      <dgm:spPr/>
    </dgm:pt>
    <dgm:pt modelId="{FEBF1150-4913-4A66-89AE-68A18F4FEF35}" type="pres">
      <dgm:prSet presAssocID="{54795F20-F30B-4DFA-B7B7-811CDC2DE4FE}" presName="parTxOnly" presStyleLbl="node1" presStyleIdx="2" presStyleCnt="3">
        <dgm:presLayoutVars>
          <dgm:bulletEnabled val="1"/>
        </dgm:presLayoutVars>
      </dgm:prSet>
      <dgm:spPr/>
    </dgm:pt>
  </dgm:ptLst>
  <dgm:cxnLst>
    <dgm:cxn modelId="{7D955215-42F8-4BDE-9D27-47B561C5A4A0}" type="presOf" srcId="{C039E751-DAF3-4BCE-9D25-1A08287EFFA5}" destId="{DEA8C84C-2F78-42EB-85D2-82CD747D46A0}" srcOrd="0" destOrd="0" presId="urn:microsoft.com/office/officeart/2005/8/layout/hChevron3"/>
    <dgm:cxn modelId="{5FB0431E-B97B-40FB-AFDA-A4C7A6D27893}" srcId="{5CA57C58-962F-4270-90DB-FD0FDA027478}" destId="{C039E751-DAF3-4BCE-9D25-1A08287EFFA5}" srcOrd="0" destOrd="0" parTransId="{679CFC54-F53C-425B-A4EB-E018FCD4650C}" sibTransId="{FEF9B253-600E-4570-8C17-42FBD9040C8A}"/>
    <dgm:cxn modelId="{CE27A04B-E11A-4405-9744-6D3C9823DD6F}" srcId="{5CA57C58-962F-4270-90DB-FD0FDA027478}" destId="{54795F20-F30B-4DFA-B7B7-811CDC2DE4FE}" srcOrd="2" destOrd="0" parTransId="{54C66431-A804-4922-BDB2-E4691CE82A2D}" sibTransId="{8C2FA44A-63D3-485A-A419-29DE8A216ED8}"/>
    <dgm:cxn modelId="{438E7F91-48D1-4131-9370-90CA7558762E}" type="presOf" srcId="{C08FFEE0-D22C-4855-8D12-60C80C86B50A}" destId="{C7FAD438-8EDF-4AAD-96DD-6A77C5043996}" srcOrd="0" destOrd="0" presId="urn:microsoft.com/office/officeart/2005/8/layout/hChevron3"/>
    <dgm:cxn modelId="{280334D1-4E16-47BC-88DC-86DF1D01EA92}" srcId="{5CA57C58-962F-4270-90DB-FD0FDA027478}" destId="{C08FFEE0-D22C-4855-8D12-60C80C86B50A}" srcOrd="1" destOrd="0" parTransId="{7EFFD8F4-81C4-45E6-8821-006140848E10}" sibTransId="{15658CC7-6609-42EA-AABB-60E186B8B877}"/>
    <dgm:cxn modelId="{51BBB4D3-CF97-4438-940C-6980DA0BB320}" type="presOf" srcId="{54795F20-F30B-4DFA-B7B7-811CDC2DE4FE}" destId="{FEBF1150-4913-4A66-89AE-68A18F4FEF35}" srcOrd="0" destOrd="0" presId="urn:microsoft.com/office/officeart/2005/8/layout/hChevron3"/>
    <dgm:cxn modelId="{C3BAF9DA-C994-4A62-AAB0-08A46D6FD7CB}" type="presOf" srcId="{5CA57C58-962F-4270-90DB-FD0FDA027478}" destId="{F5294069-DA42-4CB4-9ABD-0627FB13BF6D}" srcOrd="0" destOrd="0" presId="urn:microsoft.com/office/officeart/2005/8/layout/hChevron3"/>
    <dgm:cxn modelId="{44A8D8A7-4BCF-490D-BF1F-0F8859C4B294}" type="presParOf" srcId="{F5294069-DA42-4CB4-9ABD-0627FB13BF6D}" destId="{DEA8C84C-2F78-42EB-85D2-82CD747D46A0}" srcOrd="0" destOrd="0" presId="urn:microsoft.com/office/officeart/2005/8/layout/hChevron3"/>
    <dgm:cxn modelId="{AFAD4E52-C4E2-480F-B88B-2932681A4191}" type="presParOf" srcId="{F5294069-DA42-4CB4-9ABD-0627FB13BF6D}" destId="{9EB681DB-CA4E-4BA2-AE39-619ACD09C735}" srcOrd="1" destOrd="0" presId="urn:microsoft.com/office/officeart/2005/8/layout/hChevron3"/>
    <dgm:cxn modelId="{C9D861A7-8F5F-4883-BE16-D4D4F3382669}" type="presParOf" srcId="{F5294069-DA42-4CB4-9ABD-0627FB13BF6D}" destId="{C7FAD438-8EDF-4AAD-96DD-6A77C5043996}" srcOrd="2" destOrd="0" presId="urn:microsoft.com/office/officeart/2005/8/layout/hChevron3"/>
    <dgm:cxn modelId="{B2D69839-08DF-489C-8860-2B44DAADB00C}" type="presParOf" srcId="{F5294069-DA42-4CB4-9ABD-0627FB13BF6D}" destId="{B3F2C870-0CF0-43E1-A910-C44E7CCF05F6}" srcOrd="3" destOrd="0" presId="urn:microsoft.com/office/officeart/2005/8/layout/hChevron3"/>
    <dgm:cxn modelId="{8C0CC9C1-2937-4C6F-973C-1F427786D9D2}" type="presParOf" srcId="{F5294069-DA42-4CB4-9ABD-0627FB13BF6D}" destId="{FEBF1150-4913-4A66-89AE-68A18F4FEF35}" srcOrd="4" destOrd="0" presId="urn:microsoft.com/office/officeart/2005/8/layout/hChevron3"/>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EA8C84C-2F78-42EB-85D2-82CD747D46A0}">
      <dsp:nvSpPr>
        <dsp:cNvPr id="0" name=""/>
        <dsp:cNvSpPr/>
      </dsp:nvSpPr>
      <dsp:spPr>
        <a:xfrm>
          <a:off x="0" y="0"/>
          <a:ext cx="2931853" cy="904874"/>
        </a:xfrm>
        <a:prstGeom prst="homePlate">
          <a:avLst/>
        </a:prstGeom>
        <a:solidFill>
          <a:schemeClr val="accent1">
            <a:lumMod val="20000"/>
            <a:lumOff val="8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4676" tIns="37338" rIns="18669" bIns="37338" numCol="1" spcCol="1270" anchor="ctr" anchorCtr="0">
          <a:noAutofit/>
        </a:bodyPr>
        <a:lstStyle/>
        <a:p>
          <a:pPr marL="0" lvl="0" indent="0" algn="ctr" defTabSz="622300">
            <a:lnSpc>
              <a:spcPct val="50000"/>
            </a:lnSpc>
            <a:spcBef>
              <a:spcPct val="0"/>
            </a:spcBef>
            <a:spcAft>
              <a:spcPct val="35000"/>
            </a:spcAft>
            <a:buNone/>
          </a:pPr>
          <a:r>
            <a:rPr kumimoji="1" lang="ja-JP" altLang="en-US" sz="1400" b="1" kern="1200">
              <a:solidFill>
                <a:schemeClr val="accent1"/>
              </a:solidFill>
              <a:latin typeface="Meiryo UI" panose="020B0604030504040204" pitchFamily="50" charset="-128"/>
              <a:ea typeface="Meiryo UI" panose="020B0604030504040204" pitchFamily="50" charset="-128"/>
            </a:rPr>
            <a:t> </a:t>
          </a:r>
          <a:r>
            <a:rPr kumimoji="1" lang="en-US" altLang="ja-JP" sz="1400" b="1" kern="1200">
              <a:solidFill>
                <a:schemeClr val="accent1"/>
              </a:solidFill>
              <a:latin typeface="Meiryo UI" panose="020B0604030504040204" pitchFamily="50" charset="-128"/>
              <a:ea typeface="Meiryo UI" panose="020B0604030504040204" pitchFamily="50" charset="-128"/>
            </a:rPr>
            <a:t>9/30</a:t>
          </a:r>
          <a:r>
            <a:rPr kumimoji="1" lang="ja-JP" altLang="en-US" sz="1400" b="1" kern="1200">
              <a:solidFill>
                <a:schemeClr val="accent1"/>
              </a:solidFill>
              <a:latin typeface="Meiryo UI" panose="020B0604030504040204" pitchFamily="50" charset="-128"/>
              <a:ea typeface="Meiryo UI" panose="020B0604030504040204" pitchFamily="50" charset="-128"/>
            </a:rPr>
            <a:t>（水）</a:t>
          </a:r>
          <a:endParaRPr kumimoji="1" lang="en-US" altLang="ja-JP" sz="1400" b="1" kern="1200">
            <a:solidFill>
              <a:schemeClr val="accent1"/>
            </a:solidFill>
            <a:latin typeface="Meiryo UI" panose="020B0604030504040204" pitchFamily="50" charset="-128"/>
            <a:ea typeface="Meiryo UI" panose="020B0604030504040204" pitchFamily="50" charset="-128"/>
          </a:endParaRPr>
        </a:p>
        <a:p>
          <a:pPr marL="0" lvl="0" indent="0" algn="ctr" defTabSz="622300">
            <a:lnSpc>
              <a:spcPct val="50000"/>
            </a:lnSpc>
            <a:spcBef>
              <a:spcPct val="0"/>
            </a:spcBef>
            <a:spcAft>
              <a:spcPct val="35000"/>
            </a:spcAft>
            <a:buNone/>
          </a:pPr>
          <a:r>
            <a:rPr kumimoji="1" lang="ja-JP" altLang="en-US" sz="1000" b="0" kern="1200">
              <a:solidFill>
                <a:schemeClr val="accent1"/>
              </a:solidFill>
              <a:latin typeface="Meiryo UI" panose="020B0604030504040204" pitchFamily="50" charset="-128"/>
              <a:ea typeface="Meiryo UI" panose="020B0604030504040204" pitchFamily="50" charset="-128"/>
            </a:rPr>
            <a:t>ご回答期日</a:t>
          </a:r>
          <a:endParaRPr kumimoji="1" lang="en-US" altLang="ja-JP" sz="1000" b="0" kern="1200">
            <a:solidFill>
              <a:schemeClr val="accent1"/>
            </a:solidFill>
            <a:latin typeface="Meiryo UI" panose="020B0604030504040204" pitchFamily="50" charset="-128"/>
            <a:ea typeface="Meiryo UI" panose="020B0604030504040204" pitchFamily="50" charset="-128"/>
          </a:endParaRPr>
        </a:p>
      </dsp:txBody>
      <dsp:txXfrm>
        <a:off x="0" y="0"/>
        <a:ext cx="2705635" cy="904874"/>
      </dsp:txXfrm>
    </dsp:sp>
    <dsp:sp modelId="{C7FAD438-8EDF-4AAD-96DD-6A77C5043996}">
      <dsp:nvSpPr>
        <dsp:cNvPr id="0" name=""/>
        <dsp:cNvSpPr/>
      </dsp:nvSpPr>
      <dsp:spPr>
        <a:xfrm>
          <a:off x="2348835" y="0"/>
          <a:ext cx="2931853" cy="904874"/>
        </a:xfrm>
        <a:prstGeom prst="chevron">
          <a:avLst/>
        </a:prstGeom>
        <a:solidFill>
          <a:schemeClr val="accent1">
            <a:lumMod val="20000"/>
            <a:lumOff val="8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0005" tIns="26670" rIns="13335" bIns="26670" numCol="1" spcCol="1270" anchor="ctr" anchorCtr="0">
          <a:noAutofit/>
        </a:bodyPr>
        <a:lstStyle/>
        <a:p>
          <a:pPr marL="0" lvl="0" indent="0" algn="ctr" defTabSz="444500">
            <a:lnSpc>
              <a:spcPct val="90000"/>
            </a:lnSpc>
            <a:spcBef>
              <a:spcPct val="0"/>
            </a:spcBef>
            <a:spcAft>
              <a:spcPct val="35000"/>
            </a:spcAft>
            <a:buNone/>
          </a:pPr>
          <a:r>
            <a:rPr kumimoji="1" lang="en-US" altLang="ja-JP" sz="1000" kern="1200">
              <a:solidFill>
                <a:schemeClr val="accent1"/>
              </a:solidFill>
              <a:latin typeface="Meiryo UI" panose="020B0604030504040204" pitchFamily="50" charset="-128"/>
              <a:ea typeface="Meiryo UI" panose="020B0604030504040204" pitchFamily="50" charset="-128"/>
            </a:rPr>
            <a:t>10/1</a:t>
          </a:r>
          <a:r>
            <a:rPr kumimoji="1" lang="ja-JP" altLang="en-US" sz="1000" kern="1200">
              <a:solidFill>
                <a:schemeClr val="accent1"/>
              </a:solidFill>
              <a:latin typeface="Meiryo UI" panose="020B0604030504040204" pitchFamily="50" charset="-128"/>
              <a:ea typeface="Meiryo UI" panose="020B0604030504040204" pitchFamily="50" charset="-128"/>
            </a:rPr>
            <a:t>～</a:t>
          </a:r>
          <a:r>
            <a:rPr kumimoji="1" lang="en-US" altLang="ja-JP" sz="1000" kern="1200">
              <a:solidFill>
                <a:schemeClr val="accent1"/>
              </a:solidFill>
              <a:latin typeface="Meiryo UI" panose="020B0604030504040204" pitchFamily="50" charset="-128"/>
              <a:ea typeface="Meiryo UI" panose="020B0604030504040204" pitchFamily="50" charset="-128"/>
            </a:rPr>
            <a:t>10/4</a:t>
          </a:r>
        </a:p>
        <a:p>
          <a:pPr marL="0" lvl="0" indent="0" algn="ctr" defTabSz="444500">
            <a:lnSpc>
              <a:spcPct val="90000"/>
            </a:lnSpc>
            <a:spcBef>
              <a:spcPct val="0"/>
            </a:spcBef>
            <a:spcAft>
              <a:spcPct val="35000"/>
            </a:spcAft>
            <a:buNone/>
          </a:pPr>
          <a:r>
            <a:rPr kumimoji="1" lang="ja-JP" altLang="en-US" sz="1000" kern="1200">
              <a:solidFill>
                <a:schemeClr val="accent1"/>
              </a:solidFill>
              <a:latin typeface="Meiryo UI" panose="020B0604030504040204" pitchFamily="50" charset="-128"/>
              <a:ea typeface="Meiryo UI" panose="020B0604030504040204" pitchFamily="50" charset="-128"/>
            </a:rPr>
            <a:t>弊社集計・分析</a:t>
          </a:r>
        </a:p>
      </dsp:txBody>
      <dsp:txXfrm>
        <a:off x="2801272" y="0"/>
        <a:ext cx="2026979" cy="904874"/>
      </dsp:txXfrm>
    </dsp:sp>
    <dsp:sp modelId="{FEBF1150-4913-4A66-89AE-68A18F4FEF35}">
      <dsp:nvSpPr>
        <dsp:cNvPr id="0" name=""/>
        <dsp:cNvSpPr/>
      </dsp:nvSpPr>
      <dsp:spPr>
        <a:xfrm>
          <a:off x="4694318" y="0"/>
          <a:ext cx="2931853" cy="904874"/>
        </a:xfrm>
        <a:prstGeom prst="chevr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6007" tIns="37338" rIns="18669" bIns="37338" numCol="1" spcCol="1270" anchor="ctr" anchorCtr="0">
          <a:noAutofit/>
        </a:bodyPr>
        <a:lstStyle/>
        <a:p>
          <a:pPr marL="0" lvl="0" indent="0" algn="ctr" defTabSz="622300">
            <a:lnSpc>
              <a:spcPct val="50000"/>
            </a:lnSpc>
            <a:spcBef>
              <a:spcPct val="0"/>
            </a:spcBef>
            <a:spcAft>
              <a:spcPct val="35000"/>
            </a:spcAft>
            <a:buNone/>
          </a:pPr>
          <a:r>
            <a:rPr kumimoji="1" lang="en-US" altLang="ja-JP" sz="1400" b="1" kern="1200">
              <a:solidFill>
                <a:srgbClr val="FFFF00"/>
              </a:solidFill>
              <a:latin typeface="Meiryo UI" panose="020B0604030504040204" pitchFamily="50" charset="-128"/>
              <a:ea typeface="Meiryo UI" panose="020B0604030504040204" pitchFamily="50" charset="-128"/>
            </a:rPr>
            <a:t>10/5</a:t>
          </a:r>
          <a:r>
            <a:rPr kumimoji="1" lang="ja-JP" altLang="en-US" sz="1400" b="1" kern="1200">
              <a:solidFill>
                <a:srgbClr val="FFFF00"/>
              </a:solidFill>
              <a:latin typeface="Meiryo UI" panose="020B0604030504040204" pitchFamily="50" charset="-128"/>
              <a:ea typeface="Meiryo UI" panose="020B0604030504040204" pitchFamily="50" charset="-128"/>
            </a:rPr>
            <a:t>（月）～</a:t>
          </a:r>
          <a:endParaRPr kumimoji="1" lang="en-US" altLang="ja-JP" sz="1400" b="1" kern="1200">
            <a:solidFill>
              <a:srgbClr val="FFFF00"/>
            </a:solidFill>
            <a:latin typeface="Meiryo UI" panose="020B0604030504040204" pitchFamily="50" charset="-128"/>
            <a:ea typeface="Meiryo UI" panose="020B0604030504040204" pitchFamily="50" charset="-128"/>
          </a:endParaRPr>
        </a:p>
        <a:p>
          <a:pPr marL="0" lvl="0" indent="0" algn="ctr" defTabSz="622300">
            <a:lnSpc>
              <a:spcPct val="50000"/>
            </a:lnSpc>
            <a:spcBef>
              <a:spcPct val="0"/>
            </a:spcBef>
            <a:spcAft>
              <a:spcPct val="35000"/>
            </a:spcAft>
            <a:buNone/>
          </a:pPr>
          <a:r>
            <a:rPr kumimoji="1" lang="ja-JP" altLang="en-US" sz="1000" b="0" kern="1200">
              <a:latin typeface="Meiryo UI" panose="020B0604030504040204" pitchFamily="50" charset="-128"/>
              <a:ea typeface="Meiryo UI" panose="020B0604030504040204" pitchFamily="50" charset="-128"/>
            </a:rPr>
            <a:t>貴社用レポート</a:t>
          </a:r>
          <a:endParaRPr kumimoji="1" lang="en-US" altLang="ja-JP" sz="1000" b="0" kern="1200">
            <a:latin typeface="Meiryo UI" panose="020B0604030504040204" pitchFamily="50" charset="-128"/>
            <a:ea typeface="Meiryo UI" panose="020B0604030504040204" pitchFamily="50" charset="-128"/>
          </a:endParaRPr>
        </a:p>
        <a:p>
          <a:pPr marL="0" lvl="0" indent="0" algn="ctr" defTabSz="622300">
            <a:lnSpc>
              <a:spcPct val="50000"/>
            </a:lnSpc>
            <a:spcBef>
              <a:spcPct val="0"/>
            </a:spcBef>
            <a:spcAft>
              <a:spcPct val="35000"/>
            </a:spcAft>
            <a:buNone/>
          </a:pPr>
          <a:r>
            <a:rPr kumimoji="1" lang="ja-JP" altLang="en-US" sz="1000" b="0" kern="1200">
              <a:latin typeface="Meiryo UI" panose="020B0604030504040204" pitchFamily="50" charset="-128"/>
              <a:ea typeface="Meiryo UI" panose="020B0604030504040204" pitchFamily="50" charset="-128"/>
            </a:rPr>
            <a:t>フィードバック開始</a:t>
          </a:r>
          <a:endParaRPr kumimoji="1" lang="en-US" altLang="ja-JP" sz="1000" b="0" kern="1200">
            <a:latin typeface="Meiryo UI" panose="020B0604030504040204" pitchFamily="50" charset="-128"/>
            <a:ea typeface="Meiryo UI" panose="020B0604030504040204" pitchFamily="50" charset="-128"/>
          </a:endParaRPr>
        </a:p>
      </dsp:txBody>
      <dsp:txXfrm>
        <a:off x="5146755" y="0"/>
        <a:ext cx="2026979" cy="904874"/>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hyperlink" Target="https://reg34.smp.ne.jp/regist/is?SMPFORM=odse-mfleme-0356c50d4761409cce1a80963ff112af" TargetMode="External"/><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emf"/><Relationship Id="rId39" Type="http://schemas.openxmlformats.org/officeDocument/2006/relationships/image" Target="../media/image41.emf"/><Relationship Id="rId3" Type="http://schemas.openxmlformats.org/officeDocument/2006/relationships/image" Target="../media/image5.emf"/><Relationship Id="rId21" Type="http://schemas.openxmlformats.org/officeDocument/2006/relationships/image" Target="../media/image23.emf"/><Relationship Id="rId34" Type="http://schemas.openxmlformats.org/officeDocument/2006/relationships/image" Target="../media/image36.emf"/><Relationship Id="rId42" Type="http://schemas.openxmlformats.org/officeDocument/2006/relationships/image" Target="../media/image44.emf"/><Relationship Id="rId7" Type="http://schemas.openxmlformats.org/officeDocument/2006/relationships/image" Target="../media/image9.emf"/><Relationship Id="rId12" Type="http://schemas.openxmlformats.org/officeDocument/2006/relationships/image" Target="../media/image14.emf"/><Relationship Id="rId17" Type="http://schemas.openxmlformats.org/officeDocument/2006/relationships/image" Target="../media/image19.emf"/><Relationship Id="rId25" Type="http://schemas.openxmlformats.org/officeDocument/2006/relationships/image" Target="../media/image27.emf"/><Relationship Id="rId33" Type="http://schemas.openxmlformats.org/officeDocument/2006/relationships/image" Target="../media/image35.emf"/><Relationship Id="rId38" Type="http://schemas.openxmlformats.org/officeDocument/2006/relationships/image" Target="../media/image40.emf"/><Relationship Id="rId46" Type="http://schemas.openxmlformats.org/officeDocument/2006/relationships/image" Target="../media/image2.emf"/><Relationship Id="rId2" Type="http://schemas.openxmlformats.org/officeDocument/2006/relationships/image" Target="../media/image4.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1.emf"/><Relationship Id="rId41" Type="http://schemas.openxmlformats.org/officeDocument/2006/relationships/image" Target="../media/image43.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24" Type="http://schemas.openxmlformats.org/officeDocument/2006/relationships/image" Target="../media/image26.emf"/><Relationship Id="rId32" Type="http://schemas.openxmlformats.org/officeDocument/2006/relationships/image" Target="../media/image34.emf"/><Relationship Id="rId37" Type="http://schemas.openxmlformats.org/officeDocument/2006/relationships/image" Target="../media/image39.emf"/><Relationship Id="rId40" Type="http://schemas.openxmlformats.org/officeDocument/2006/relationships/image" Target="../media/image42.emf"/><Relationship Id="rId45" Type="http://schemas.openxmlformats.org/officeDocument/2006/relationships/image" Target="../media/image47.emf"/><Relationship Id="rId5" Type="http://schemas.openxmlformats.org/officeDocument/2006/relationships/image" Target="../media/image7.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30.emf"/><Relationship Id="rId36" Type="http://schemas.openxmlformats.org/officeDocument/2006/relationships/image" Target="../media/image38.emf"/><Relationship Id="rId10" Type="http://schemas.openxmlformats.org/officeDocument/2006/relationships/image" Target="../media/image12.emf"/><Relationship Id="rId19" Type="http://schemas.openxmlformats.org/officeDocument/2006/relationships/image" Target="../media/image21.emf"/><Relationship Id="rId31" Type="http://schemas.openxmlformats.org/officeDocument/2006/relationships/image" Target="../media/image33.emf"/><Relationship Id="rId44" Type="http://schemas.openxmlformats.org/officeDocument/2006/relationships/image" Target="../media/image46.emf"/><Relationship Id="rId4" Type="http://schemas.openxmlformats.org/officeDocument/2006/relationships/image" Target="../media/image6.emf"/><Relationship Id="rId9" Type="http://schemas.openxmlformats.org/officeDocument/2006/relationships/image" Target="../media/image11.emf"/><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29.emf"/><Relationship Id="rId30" Type="http://schemas.openxmlformats.org/officeDocument/2006/relationships/image" Target="../media/image32.emf"/><Relationship Id="rId35" Type="http://schemas.openxmlformats.org/officeDocument/2006/relationships/image" Target="../media/image37.emf"/><Relationship Id="rId43" Type="http://schemas.openxmlformats.org/officeDocument/2006/relationships/image" Target="../media/image45.emf"/></Relationships>
</file>

<file path=xl/drawings/drawing1.xml><?xml version="1.0" encoding="utf-8"?>
<xdr:wsDr xmlns:xdr="http://schemas.openxmlformats.org/drawingml/2006/spreadsheetDrawing" xmlns:a="http://schemas.openxmlformats.org/drawingml/2006/main">
  <xdr:twoCellAnchor>
    <xdr:from>
      <xdr:col>3</xdr:col>
      <xdr:colOff>114300</xdr:colOff>
      <xdr:row>15</xdr:row>
      <xdr:rowOff>133352</xdr:rowOff>
    </xdr:from>
    <xdr:to>
      <xdr:col>4</xdr:col>
      <xdr:colOff>123825</xdr:colOff>
      <xdr:row>17</xdr:row>
      <xdr:rowOff>47625</xdr:rowOff>
    </xdr:to>
    <xdr:sp macro="" textlink="">
      <xdr:nvSpPr>
        <xdr:cNvPr id="10" name="正方形/長方形 9">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1857375" y="2781302"/>
          <a:ext cx="695325" cy="304798"/>
        </a:xfrm>
        <a:prstGeom prst="rect">
          <a:avLst/>
        </a:prstGeom>
        <a:solidFill>
          <a:schemeClr val="accent2">
            <a:lumMod val="20000"/>
            <a:lumOff val="80000"/>
          </a:schemeClr>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accent2"/>
              </a:solidFill>
              <a:latin typeface="メイリオ" panose="020B0604030504040204" pitchFamily="50" charset="-128"/>
              <a:ea typeface="メイリオ" panose="020B0604030504040204" pitchFamily="50" charset="-128"/>
            </a:rPr>
            <a:t>こちら</a:t>
          </a:r>
        </a:p>
      </xdr:txBody>
    </xdr:sp>
    <xdr:clientData/>
  </xdr:twoCellAnchor>
  <xdr:twoCellAnchor>
    <xdr:from>
      <xdr:col>1</xdr:col>
      <xdr:colOff>0</xdr:colOff>
      <xdr:row>8</xdr:row>
      <xdr:rowOff>1</xdr:rowOff>
    </xdr:from>
    <xdr:to>
      <xdr:col>11</xdr:col>
      <xdr:colOff>0</xdr:colOff>
      <xdr:row>13</xdr:row>
      <xdr:rowOff>0</xdr:rowOff>
    </xdr:to>
    <xdr:graphicFrame macro="">
      <xdr:nvGraphicFramePr>
        <xdr:cNvPr id="2" name="図表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2</xdr:col>
      <xdr:colOff>28575</xdr:colOff>
      <xdr:row>22</xdr:row>
      <xdr:rowOff>66675</xdr:rowOff>
    </xdr:from>
    <xdr:to>
      <xdr:col>2</xdr:col>
      <xdr:colOff>136575</xdr:colOff>
      <xdr:row>22</xdr:row>
      <xdr:rowOff>174675</xdr:rowOff>
    </xdr:to>
    <xdr:sp macro="" textlink="">
      <xdr:nvSpPr>
        <xdr:cNvPr id="5" name="フローチャート: 結合子 4">
          <a:extLst>
            <a:ext uri="{FF2B5EF4-FFF2-40B4-BE49-F238E27FC236}">
              <a16:creationId xmlns:a16="http://schemas.microsoft.com/office/drawing/2014/main" id="{00000000-0008-0000-0000-000005000000}"/>
            </a:ext>
          </a:extLst>
        </xdr:cNvPr>
        <xdr:cNvSpPr/>
      </xdr:nvSpPr>
      <xdr:spPr>
        <a:xfrm>
          <a:off x="1571625" y="3648075"/>
          <a:ext cx="108000" cy="108000"/>
        </a:xfrm>
        <a:prstGeom prst="flowChartConnector">
          <a:avLst/>
        </a:prstGeom>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14</xdr:row>
      <xdr:rowOff>29765</xdr:rowOff>
    </xdr:from>
    <xdr:to>
      <xdr:col>2</xdr:col>
      <xdr:colOff>136575</xdr:colOff>
      <xdr:row>14</xdr:row>
      <xdr:rowOff>137765</xdr:rowOff>
    </xdr:to>
    <xdr:sp macro="" textlink="">
      <xdr:nvSpPr>
        <xdr:cNvPr id="6" name="フローチャート: 結合子 5">
          <a:extLst>
            <a:ext uri="{FF2B5EF4-FFF2-40B4-BE49-F238E27FC236}">
              <a16:creationId xmlns:a16="http://schemas.microsoft.com/office/drawing/2014/main" id="{00000000-0008-0000-0000-000006000000}"/>
            </a:ext>
          </a:extLst>
        </xdr:cNvPr>
        <xdr:cNvSpPr/>
      </xdr:nvSpPr>
      <xdr:spPr>
        <a:xfrm>
          <a:off x="1570434" y="2446734"/>
          <a:ext cx="108000" cy="108000"/>
        </a:xfrm>
        <a:prstGeom prst="flowChartConnector">
          <a:avLst/>
        </a:prstGeom>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1238012</xdr:colOff>
      <xdr:row>11</xdr:row>
      <xdr:rowOff>156903</xdr:rowOff>
    </xdr:from>
    <xdr:to>
      <xdr:col>1</xdr:col>
      <xdr:colOff>1346012</xdr:colOff>
      <xdr:row>12</xdr:row>
      <xdr:rowOff>86310</xdr:rowOff>
    </xdr:to>
    <xdr:sp macro="" textlink="">
      <xdr:nvSpPr>
        <xdr:cNvPr id="7" name="フローチャート: 結合子 6">
          <a:extLst>
            <a:ext uri="{FF2B5EF4-FFF2-40B4-BE49-F238E27FC236}">
              <a16:creationId xmlns:a16="http://schemas.microsoft.com/office/drawing/2014/main" id="{00000000-0008-0000-0000-000007000000}"/>
            </a:ext>
          </a:extLst>
        </xdr:cNvPr>
        <xdr:cNvSpPr/>
      </xdr:nvSpPr>
      <xdr:spPr>
        <a:xfrm>
          <a:off x="1375172" y="2229543"/>
          <a:ext cx="108000" cy="112287"/>
        </a:xfrm>
        <a:prstGeom prst="flowChartConnector">
          <a:avLst/>
        </a:prstGeom>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1292012</xdr:colOff>
      <xdr:row>12</xdr:row>
      <xdr:rowOff>86309</xdr:rowOff>
    </xdr:from>
    <xdr:to>
      <xdr:col>2</xdr:col>
      <xdr:colOff>28575</xdr:colOff>
      <xdr:row>14</xdr:row>
      <xdr:rowOff>83764</xdr:rowOff>
    </xdr:to>
    <xdr:cxnSp macro="">
      <xdr:nvCxnSpPr>
        <xdr:cNvPr id="11" name="コネクタ: カギ線 10">
          <a:extLst>
            <a:ext uri="{FF2B5EF4-FFF2-40B4-BE49-F238E27FC236}">
              <a16:creationId xmlns:a16="http://schemas.microsoft.com/office/drawing/2014/main" id="{00000000-0008-0000-0000-00000B000000}"/>
            </a:ext>
          </a:extLst>
        </xdr:cNvPr>
        <xdr:cNvCxnSpPr>
          <a:stCxn id="7" idx="4"/>
          <a:endCxn id="6" idx="2"/>
        </xdr:cNvCxnSpPr>
      </xdr:nvCxnSpPr>
      <xdr:spPr>
        <a:xfrm rot="16200000" flipH="1">
          <a:off x="1396896" y="2374105"/>
          <a:ext cx="363215" cy="298663"/>
        </a:xfrm>
        <a:prstGeom prst="bentConnector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1292012</xdr:colOff>
      <xdr:row>12</xdr:row>
      <xdr:rowOff>86309</xdr:rowOff>
    </xdr:from>
    <xdr:to>
      <xdr:col>2</xdr:col>
      <xdr:colOff>28575</xdr:colOff>
      <xdr:row>22</xdr:row>
      <xdr:rowOff>120674</xdr:rowOff>
    </xdr:to>
    <xdr:cxnSp macro="">
      <xdr:nvCxnSpPr>
        <xdr:cNvPr id="14" name="コネクタ: カギ線 13">
          <a:extLst>
            <a:ext uri="{FF2B5EF4-FFF2-40B4-BE49-F238E27FC236}">
              <a16:creationId xmlns:a16="http://schemas.microsoft.com/office/drawing/2014/main" id="{00000000-0008-0000-0000-00000E000000}"/>
            </a:ext>
          </a:extLst>
        </xdr:cNvPr>
        <xdr:cNvCxnSpPr>
          <a:stCxn id="7" idx="4"/>
          <a:endCxn id="5" idx="2"/>
        </xdr:cNvCxnSpPr>
      </xdr:nvCxnSpPr>
      <xdr:spPr>
        <a:xfrm rot="16200000" flipH="1">
          <a:off x="715501" y="3055500"/>
          <a:ext cx="1726005" cy="298663"/>
        </a:xfrm>
        <a:prstGeom prst="bentConnector2">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642900</xdr:colOff>
      <xdr:row>16</xdr:row>
      <xdr:rowOff>90450</xdr:rowOff>
    </xdr:from>
    <xdr:to>
      <xdr:col>4</xdr:col>
      <xdr:colOff>317100</xdr:colOff>
      <xdr:row>18</xdr:row>
      <xdr:rowOff>59925</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85975" y="2919375"/>
          <a:ext cx="360000" cy="36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137160</xdr:colOff>
          <xdr:row>11</xdr:row>
          <xdr:rowOff>15240</xdr:rowOff>
        </xdr:from>
        <xdr:to>
          <xdr:col>2</xdr:col>
          <xdr:colOff>3863340</xdr:colOff>
          <xdr:row>12</xdr:row>
          <xdr:rowOff>15240</xdr:rowOff>
        </xdr:to>
        <xdr:sp macro="" textlink="">
          <xdr:nvSpPr>
            <xdr:cNvPr id="1028" name="OptionButton3"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12</xdr:row>
          <xdr:rowOff>0</xdr:rowOff>
        </xdr:from>
        <xdr:to>
          <xdr:col>3</xdr:col>
          <xdr:colOff>0</xdr:colOff>
          <xdr:row>13</xdr:row>
          <xdr:rowOff>0</xdr:rowOff>
        </xdr:to>
        <xdr:sp macro="" textlink="">
          <xdr:nvSpPr>
            <xdr:cNvPr id="1029" name="OptionButton1"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13</xdr:row>
          <xdr:rowOff>0</xdr:rowOff>
        </xdr:from>
        <xdr:to>
          <xdr:col>3</xdr:col>
          <xdr:colOff>0</xdr:colOff>
          <xdr:row>14</xdr:row>
          <xdr:rowOff>0</xdr:rowOff>
        </xdr:to>
        <xdr:sp macro="" textlink="">
          <xdr:nvSpPr>
            <xdr:cNvPr id="1030" name="OptionButton2"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14</xdr:row>
          <xdr:rowOff>0</xdr:rowOff>
        </xdr:from>
        <xdr:to>
          <xdr:col>3</xdr:col>
          <xdr:colOff>0</xdr:colOff>
          <xdr:row>15</xdr:row>
          <xdr:rowOff>0</xdr:rowOff>
        </xdr:to>
        <xdr:sp macro="" textlink="">
          <xdr:nvSpPr>
            <xdr:cNvPr id="1031" name="OptionButton4"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15</xdr:row>
          <xdr:rowOff>0</xdr:rowOff>
        </xdr:from>
        <xdr:to>
          <xdr:col>3</xdr:col>
          <xdr:colOff>0</xdr:colOff>
          <xdr:row>16</xdr:row>
          <xdr:rowOff>0</xdr:rowOff>
        </xdr:to>
        <xdr:sp macro="" textlink="">
          <xdr:nvSpPr>
            <xdr:cNvPr id="1032" name="OptionButton5"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16</xdr:row>
          <xdr:rowOff>0</xdr:rowOff>
        </xdr:from>
        <xdr:to>
          <xdr:col>3</xdr:col>
          <xdr:colOff>0</xdr:colOff>
          <xdr:row>17</xdr:row>
          <xdr:rowOff>0</xdr:rowOff>
        </xdr:to>
        <xdr:sp macro="" textlink="">
          <xdr:nvSpPr>
            <xdr:cNvPr id="1033" name="OptionButton6"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17</xdr:row>
          <xdr:rowOff>0</xdr:rowOff>
        </xdr:from>
        <xdr:to>
          <xdr:col>3</xdr:col>
          <xdr:colOff>0</xdr:colOff>
          <xdr:row>18</xdr:row>
          <xdr:rowOff>0</xdr:rowOff>
        </xdr:to>
        <xdr:sp macro="" textlink="">
          <xdr:nvSpPr>
            <xdr:cNvPr id="1034" name="OptionButton7"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18</xdr:row>
          <xdr:rowOff>0</xdr:rowOff>
        </xdr:from>
        <xdr:to>
          <xdr:col>3</xdr:col>
          <xdr:colOff>0</xdr:colOff>
          <xdr:row>19</xdr:row>
          <xdr:rowOff>0</xdr:rowOff>
        </xdr:to>
        <xdr:sp macro="" textlink="">
          <xdr:nvSpPr>
            <xdr:cNvPr id="1035" name="OptionButton8"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18</xdr:row>
          <xdr:rowOff>297180</xdr:rowOff>
        </xdr:from>
        <xdr:to>
          <xdr:col>3</xdr:col>
          <xdr:colOff>0</xdr:colOff>
          <xdr:row>19</xdr:row>
          <xdr:rowOff>297180</xdr:rowOff>
        </xdr:to>
        <xdr:sp macro="" textlink="">
          <xdr:nvSpPr>
            <xdr:cNvPr id="1036" name="OptionButton9"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11</xdr:row>
          <xdr:rowOff>15240</xdr:rowOff>
        </xdr:from>
        <xdr:to>
          <xdr:col>3</xdr:col>
          <xdr:colOff>3863340</xdr:colOff>
          <xdr:row>12</xdr:row>
          <xdr:rowOff>15240</xdr:rowOff>
        </xdr:to>
        <xdr:sp macro="" textlink="">
          <xdr:nvSpPr>
            <xdr:cNvPr id="1037" name="OptionButton10"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12</xdr:row>
          <xdr:rowOff>0</xdr:rowOff>
        </xdr:from>
        <xdr:to>
          <xdr:col>3</xdr:col>
          <xdr:colOff>3863340</xdr:colOff>
          <xdr:row>13</xdr:row>
          <xdr:rowOff>0</xdr:rowOff>
        </xdr:to>
        <xdr:sp macro="" textlink="">
          <xdr:nvSpPr>
            <xdr:cNvPr id="1038" name="OptionButton11"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13</xdr:row>
          <xdr:rowOff>0</xdr:rowOff>
        </xdr:from>
        <xdr:to>
          <xdr:col>3</xdr:col>
          <xdr:colOff>3863340</xdr:colOff>
          <xdr:row>14</xdr:row>
          <xdr:rowOff>0</xdr:rowOff>
        </xdr:to>
        <xdr:sp macro="" textlink="">
          <xdr:nvSpPr>
            <xdr:cNvPr id="1039" name="OptionButton12"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14</xdr:row>
          <xdr:rowOff>0</xdr:rowOff>
        </xdr:from>
        <xdr:to>
          <xdr:col>3</xdr:col>
          <xdr:colOff>3863340</xdr:colOff>
          <xdr:row>15</xdr:row>
          <xdr:rowOff>0</xdr:rowOff>
        </xdr:to>
        <xdr:sp macro="" textlink="">
          <xdr:nvSpPr>
            <xdr:cNvPr id="1040" name="OptionButton13"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15</xdr:row>
          <xdr:rowOff>0</xdr:rowOff>
        </xdr:from>
        <xdr:to>
          <xdr:col>3</xdr:col>
          <xdr:colOff>3863340</xdr:colOff>
          <xdr:row>16</xdr:row>
          <xdr:rowOff>0</xdr:rowOff>
        </xdr:to>
        <xdr:sp macro="" textlink="">
          <xdr:nvSpPr>
            <xdr:cNvPr id="1041" name="OptionButton14"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16</xdr:row>
          <xdr:rowOff>0</xdr:rowOff>
        </xdr:from>
        <xdr:to>
          <xdr:col>3</xdr:col>
          <xdr:colOff>3863340</xdr:colOff>
          <xdr:row>17</xdr:row>
          <xdr:rowOff>0</xdr:rowOff>
        </xdr:to>
        <xdr:sp macro="" textlink="">
          <xdr:nvSpPr>
            <xdr:cNvPr id="1042" name="OptionButton15"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17</xdr:row>
          <xdr:rowOff>0</xdr:rowOff>
        </xdr:from>
        <xdr:to>
          <xdr:col>3</xdr:col>
          <xdr:colOff>3863340</xdr:colOff>
          <xdr:row>18</xdr:row>
          <xdr:rowOff>0</xdr:rowOff>
        </xdr:to>
        <xdr:sp macro="" textlink="">
          <xdr:nvSpPr>
            <xdr:cNvPr id="1043" name="OptionButton16"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18</xdr:row>
          <xdr:rowOff>0</xdr:rowOff>
        </xdr:from>
        <xdr:to>
          <xdr:col>3</xdr:col>
          <xdr:colOff>3863340</xdr:colOff>
          <xdr:row>19</xdr:row>
          <xdr:rowOff>0</xdr:rowOff>
        </xdr:to>
        <xdr:sp macro="" textlink="">
          <xdr:nvSpPr>
            <xdr:cNvPr id="1044" name="OptionButton17"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20</xdr:row>
          <xdr:rowOff>15240</xdr:rowOff>
        </xdr:from>
        <xdr:to>
          <xdr:col>2</xdr:col>
          <xdr:colOff>3863340</xdr:colOff>
          <xdr:row>21</xdr:row>
          <xdr:rowOff>15240</xdr:rowOff>
        </xdr:to>
        <xdr:sp macro="" textlink="">
          <xdr:nvSpPr>
            <xdr:cNvPr id="1045" name="OptionButton18"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21</xdr:row>
          <xdr:rowOff>0</xdr:rowOff>
        </xdr:from>
        <xdr:to>
          <xdr:col>2</xdr:col>
          <xdr:colOff>3863340</xdr:colOff>
          <xdr:row>22</xdr:row>
          <xdr:rowOff>0</xdr:rowOff>
        </xdr:to>
        <xdr:sp macro="" textlink="">
          <xdr:nvSpPr>
            <xdr:cNvPr id="1046" name="OptionButton19"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23</xdr:row>
          <xdr:rowOff>0</xdr:rowOff>
        </xdr:from>
        <xdr:to>
          <xdr:col>2</xdr:col>
          <xdr:colOff>3863340</xdr:colOff>
          <xdr:row>24</xdr:row>
          <xdr:rowOff>0</xdr:rowOff>
        </xdr:to>
        <xdr:sp macro="" textlink="">
          <xdr:nvSpPr>
            <xdr:cNvPr id="1047" name="OptionButton20"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23</xdr:row>
          <xdr:rowOff>297180</xdr:rowOff>
        </xdr:from>
        <xdr:to>
          <xdr:col>2</xdr:col>
          <xdr:colOff>3863340</xdr:colOff>
          <xdr:row>24</xdr:row>
          <xdr:rowOff>297180</xdr:rowOff>
        </xdr:to>
        <xdr:sp macro="" textlink="">
          <xdr:nvSpPr>
            <xdr:cNvPr id="1048" name="OptionButton21"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25</xdr:row>
          <xdr:rowOff>15240</xdr:rowOff>
        </xdr:from>
        <xdr:to>
          <xdr:col>2</xdr:col>
          <xdr:colOff>3863340</xdr:colOff>
          <xdr:row>26</xdr:row>
          <xdr:rowOff>15240</xdr:rowOff>
        </xdr:to>
        <xdr:sp macro="" textlink="">
          <xdr:nvSpPr>
            <xdr:cNvPr id="1050" name="OptionButton22"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26</xdr:row>
          <xdr:rowOff>0</xdr:rowOff>
        </xdr:from>
        <xdr:to>
          <xdr:col>2</xdr:col>
          <xdr:colOff>3863340</xdr:colOff>
          <xdr:row>27</xdr:row>
          <xdr:rowOff>0</xdr:rowOff>
        </xdr:to>
        <xdr:sp macro="" textlink="">
          <xdr:nvSpPr>
            <xdr:cNvPr id="1051" name="OptionButton23"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27</xdr:row>
          <xdr:rowOff>0</xdr:rowOff>
        </xdr:from>
        <xdr:to>
          <xdr:col>2</xdr:col>
          <xdr:colOff>3863340</xdr:colOff>
          <xdr:row>28</xdr:row>
          <xdr:rowOff>0</xdr:rowOff>
        </xdr:to>
        <xdr:sp macro="" textlink="">
          <xdr:nvSpPr>
            <xdr:cNvPr id="1052" name="OptionButton24"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28</xdr:row>
          <xdr:rowOff>0</xdr:rowOff>
        </xdr:from>
        <xdr:to>
          <xdr:col>2</xdr:col>
          <xdr:colOff>3863340</xdr:colOff>
          <xdr:row>29</xdr:row>
          <xdr:rowOff>0</xdr:rowOff>
        </xdr:to>
        <xdr:sp macro="" textlink="">
          <xdr:nvSpPr>
            <xdr:cNvPr id="1053" name="OptionButton25"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29</xdr:row>
          <xdr:rowOff>0</xdr:rowOff>
        </xdr:from>
        <xdr:to>
          <xdr:col>2</xdr:col>
          <xdr:colOff>3863340</xdr:colOff>
          <xdr:row>30</xdr:row>
          <xdr:rowOff>0</xdr:rowOff>
        </xdr:to>
        <xdr:sp macro="" textlink="">
          <xdr:nvSpPr>
            <xdr:cNvPr id="1054" name="OptionButton26"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30</xdr:row>
          <xdr:rowOff>0</xdr:rowOff>
        </xdr:from>
        <xdr:to>
          <xdr:col>2</xdr:col>
          <xdr:colOff>3863340</xdr:colOff>
          <xdr:row>31</xdr:row>
          <xdr:rowOff>0</xdr:rowOff>
        </xdr:to>
        <xdr:sp macro="" textlink="">
          <xdr:nvSpPr>
            <xdr:cNvPr id="1055" name="OptionButton27"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30</xdr:row>
          <xdr:rowOff>297180</xdr:rowOff>
        </xdr:from>
        <xdr:to>
          <xdr:col>2</xdr:col>
          <xdr:colOff>3863340</xdr:colOff>
          <xdr:row>31</xdr:row>
          <xdr:rowOff>297180</xdr:rowOff>
        </xdr:to>
        <xdr:sp macro="" textlink="">
          <xdr:nvSpPr>
            <xdr:cNvPr id="1056" name="OptionButton28"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32</xdr:row>
          <xdr:rowOff>15240</xdr:rowOff>
        </xdr:from>
        <xdr:to>
          <xdr:col>2</xdr:col>
          <xdr:colOff>3863340</xdr:colOff>
          <xdr:row>33</xdr:row>
          <xdr:rowOff>15240</xdr:rowOff>
        </xdr:to>
        <xdr:sp macro="" textlink="">
          <xdr:nvSpPr>
            <xdr:cNvPr id="1057" name="OptionButton29"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33</xdr:row>
          <xdr:rowOff>0</xdr:rowOff>
        </xdr:from>
        <xdr:to>
          <xdr:col>2</xdr:col>
          <xdr:colOff>3863340</xdr:colOff>
          <xdr:row>34</xdr:row>
          <xdr:rowOff>0</xdr:rowOff>
        </xdr:to>
        <xdr:sp macro="" textlink="">
          <xdr:nvSpPr>
            <xdr:cNvPr id="1058" name="OptionButton30"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34</xdr:row>
          <xdr:rowOff>0</xdr:rowOff>
        </xdr:from>
        <xdr:to>
          <xdr:col>2</xdr:col>
          <xdr:colOff>3863340</xdr:colOff>
          <xdr:row>35</xdr:row>
          <xdr:rowOff>0</xdr:rowOff>
        </xdr:to>
        <xdr:sp macro="" textlink="">
          <xdr:nvSpPr>
            <xdr:cNvPr id="1059" name="OptionButton31"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35</xdr:row>
          <xdr:rowOff>0</xdr:rowOff>
        </xdr:from>
        <xdr:to>
          <xdr:col>2</xdr:col>
          <xdr:colOff>3863340</xdr:colOff>
          <xdr:row>36</xdr:row>
          <xdr:rowOff>0</xdr:rowOff>
        </xdr:to>
        <xdr:sp macro="" textlink="">
          <xdr:nvSpPr>
            <xdr:cNvPr id="1060" name="OptionButton32"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36</xdr:row>
          <xdr:rowOff>0</xdr:rowOff>
        </xdr:from>
        <xdr:to>
          <xdr:col>2</xdr:col>
          <xdr:colOff>3863340</xdr:colOff>
          <xdr:row>37</xdr:row>
          <xdr:rowOff>0</xdr:rowOff>
        </xdr:to>
        <xdr:sp macro="" textlink="">
          <xdr:nvSpPr>
            <xdr:cNvPr id="1061" name="OptionButton33"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36</xdr:row>
          <xdr:rowOff>297180</xdr:rowOff>
        </xdr:from>
        <xdr:to>
          <xdr:col>2</xdr:col>
          <xdr:colOff>3863340</xdr:colOff>
          <xdr:row>37</xdr:row>
          <xdr:rowOff>297180</xdr:rowOff>
        </xdr:to>
        <xdr:sp macro="" textlink="">
          <xdr:nvSpPr>
            <xdr:cNvPr id="1062" name="OptionButton34"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41</xdr:row>
          <xdr:rowOff>15240</xdr:rowOff>
        </xdr:from>
        <xdr:to>
          <xdr:col>2</xdr:col>
          <xdr:colOff>3863340</xdr:colOff>
          <xdr:row>42</xdr:row>
          <xdr:rowOff>15240</xdr:rowOff>
        </xdr:to>
        <xdr:sp macro="" textlink="">
          <xdr:nvSpPr>
            <xdr:cNvPr id="1063" name="OptionButton35"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42</xdr:row>
          <xdr:rowOff>0</xdr:rowOff>
        </xdr:from>
        <xdr:to>
          <xdr:col>2</xdr:col>
          <xdr:colOff>3863340</xdr:colOff>
          <xdr:row>43</xdr:row>
          <xdr:rowOff>0</xdr:rowOff>
        </xdr:to>
        <xdr:sp macro="" textlink="">
          <xdr:nvSpPr>
            <xdr:cNvPr id="1064" name="OptionButton36"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43</xdr:row>
          <xdr:rowOff>0</xdr:rowOff>
        </xdr:from>
        <xdr:to>
          <xdr:col>2</xdr:col>
          <xdr:colOff>3863340</xdr:colOff>
          <xdr:row>44</xdr:row>
          <xdr:rowOff>0</xdr:rowOff>
        </xdr:to>
        <xdr:sp macro="" textlink="">
          <xdr:nvSpPr>
            <xdr:cNvPr id="1065" name="OptionButton37"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43</xdr:row>
          <xdr:rowOff>297180</xdr:rowOff>
        </xdr:from>
        <xdr:to>
          <xdr:col>2</xdr:col>
          <xdr:colOff>3863340</xdr:colOff>
          <xdr:row>44</xdr:row>
          <xdr:rowOff>297180</xdr:rowOff>
        </xdr:to>
        <xdr:sp macro="" textlink="">
          <xdr:nvSpPr>
            <xdr:cNvPr id="1066" name="OptionButton38"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46</xdr:row>
          <xdr:rowOff>15240</xdr:rowOff>
        </xdr:from>
        <xdr:to>
          <xdr:col>2</xdr:col>
          <xdr:colOff>3863340</xdr:colOff>
          <xdr:row>47</xdr:row>
          <xdr:rowOff>15240</xdr:rowOff>
        </xdr:to>
        <xdr:sp macro="" textlink="">
          <xdr:nvSpPr>
            <xdr:cNvPr id="1067" name="OptionButton39"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47</xdr:row>
          <xdr:rowOff>0</xdr:rowOff>
        </xdr:from>
        <xdr:to>
          <xdr:col>2</xdr:col>
          <xdr:colOff>3863340</xdr:colOff>
          <xdr:row>48</xdr:row>
          <xdr:rowOff>0</xdr:rowOff>
        </xdr:to>
        <xdr:sp macro="" textlink="">
          <xdr:nvSpPr>
            <xdr:cNvPr id="1068" name="OptionButton40"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48</xdr:row>
          <xdr:rowOff>297180</xdr:rowOff>
        </xdr:from>
        <xdr:to>
          <xdr:col>2</xdr:col>
          <xdr:colOff>3863340</xdr:colOff>
          <xdr:row>49</xdr:row>
          <xdr:rowOff>297180</xdr:rowOff>
        </xdr:to>
        <xdr:sp macro="" textlink="">
          <xdr:nvSpPr>
            <xdr:cNvPr id="1071" name="OptionButton43"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50</xdr:row>
          <xdr:rowOff>15240</xdr:rowOff>
        </xdr:from>
        <xdr:to>
          <xdr:col>2</xdr:col>
          <xdr:colOff>3863340</xdr:colOff>
          <xdr:row>51</xdr:row>
          <xdr:rowOff>15240</xdr:rowOff>
        </xdr:to>
        <xdr:sp macro="" textlink="">
          <xdr:nvSpPr>
            <xdr:cNvPr id="1073" name="OptionButton44"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51</xdr:row>
          <xdr:rowOff>0</xdr:rowOff>
        </xdr:from>
        <xdr:to>
          <xdr:col>2</xdr:col>
          <xdr:colOff>3863340</xdr:colOff>
          <xdr:row>52</xdr:row>
          <xdr:rowOff>0</xdr:rowOff>
        </xdr:to>
        <xdr:sp macro="" textlink="">
          <xdr:nvSpPr>
            <xdr:cNvPr id="1074" name="OptionButton45"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51</xdr:row>
          <xdr:rowOff>297180</xdr:rowOff>
        </xdr:from>
        <xdr:to>
          <xdr:col>2</xdr:col>
          <xdr:colOff>3863340</xdr:colOff>
          <xdr:row>52</xdr:row>
          <xdr:rowOff>297180</xdr:rowOff>
        </xdr:to>
        <xdr:sp macro="" textlink="">
          <xdr:nvSpPr>
            <xdr:cNvPr id="1075" name="OptionButton46"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22</xdr:row>
          <xdr:rowOff>0</xdr:rowOff>
        </xdr:from>
        <xdr:to>
          <xdr:col>3</xdr:col>
          <xdr:colOff>7620</xdr:colOff>
          <xdr:row>23</xdr:row>
          <xdr:rowOff>0</xdr:rowOff>
        </xdr:to>
        <xdr:sp macro="" textlink="">
          <xdr:nvSpPr>
            <xdr:cNvPr id="1076" name="OptionButton47"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48</xdr:row>
          <xdr:rowOff>0</xdr:rowOff>
        </xdr:from>
        <xdr:to>
          <xdr:col>2</xdr:col>
          <xdr:colOff>3863340</xdr:colOff>
          <xdr:row>49</xdr:row>
          <xdr:rowOff>0</xdr:rowOff>
        </xdr:to>
        <xdr:sp macro="" textlink="">
          <xdr:nvSpPr>
            <xdr:cNvPr id="1077" name="OptionButton41"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D49CE0-B1D7-4133-BE24-C50CFB7050BA}" name="通貨" displayName="通貨" ref="A2:A20" totalsRowShown="0" headerRowDxfId="8" dataDxfId="7">
  <autoFilter ref="A2:A20" xr:uid="{92D49CE0-B1D7-4133-BE24-C50CFB7050BA}"/>
  <tableColumns count="1">
    <tableColumn id="1" xr3:uid="{271CA4BF-DF87-4A1A-933C-AAB95EF7156B}" name="通貨" dataDxfId="6"/>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C1C36C-D19C-4FC6-9A21-5958CB224B5C}" name="為替レート" displayName="為替レート" ref="C2:E20" totalsRowShown="0" headerRowDxfId="5" dataDxfId="4">
  <autoFilter ref="C2:E20" xr:uid="{90C1C36C-D19C-4FC6-9A21-5958CB224B5C}"/>
  <tableColumns count="3">
    <tableColumn id="1" xr3:uid="{95E0A2B2-E8CC-4B1C-A4F3-623C03116424}" name="通貨" dataDxfId="3"/>
    <tableColumn id="2" xr3:uid="{37912D62-8DA4-4980-8C34-7403AAEC5A6C}" name="1USD当たり" dataDxfId="2"/>
    <tableColumn id="3" xr3:uid="{F5AF2258-6684-43AB-A526-2916719CCE2A}" name="100JPY当たり" dataDxfId="1"/>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ユーザー定義 1">
      <a:dk1>
        <a:sysClr val="windowText" lastClr="000000"/>
      </a:dk1>
      <a:lt1>
        <a:sysClr val="window" lastClr="FFFFFF"/>
      </a:lt1>
      <a:dk2>
        <a:srgbClr val="0E2841"/>
      </a:dk2>
      <a:lt2>
        <a:srgbClr val="7F7F7F"/>
      </a:lt2>
      <a:accent1>
        <a:srgbClr val="0C419A"/>
      </a:accent1>
      <a:accent2>
        <a:srgbClr val="FF8600"/>
      </a:accent2>
      <a:accent3>
        <a:srgbClr val="7F7F7F"/>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sulting@relo.jp" TargetMode="External"/></Relationships>
</file>

<file path=xl/worksheets/_rels/sheet2.xml.rels><?xml version="1.0" encoding="UTF-8" standalone="yes"?>
<Relationships xmlns="http://schemas.openxmlformats.org/package/2006/relationships"><Relationship Id="rId13" Type="http://schemas.openxmlformats.org/officeDocument/2006/relationships/image" Target="../media/image6.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9.emf"/><Relationship Id="rId21" Type="http://schemas.openxmlformats.org/officeDocument/2006/relationships/image" Target="../media/image10.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3.emf"/><Relationship Id="rId50" Type="http://schemas.openxmlformats.org/officeDocument/2006/relationships/control" Target="../activeX/activeX24.xml"/><Relationship Id="rId55" Type="http://schemas.openxmlformats.org/officeDocument/2006/relationships/image" Target="../media/image27.emf"/><Relationship Id="rId63" Type="http://schemas.openxmlformats.org/officeDocument/2006/relationships/image" Target="../media/image31.emf"/><Relationship Id="rId68" Type="http://schemas.openxmlformats.org/officeDocument/2006/relationships/control" Target="../activeX/activeX33.xml"/><Relationship Id="rId76" Type="http://schemas.openxmlformats.org/officeDocument/2006/relationships/control" Target="../activeX/activeX37.xml"/><Relationship Id="rId84" Type="http://schemas.openxmlformats.org/officeDocument/2006/relationships/control" Target="../activeX/activeX41.xml"/><Relationship Id="rId89" Type="http://schemas.openxmlformats.org/officeDocument/2006/relationships/image" Target="../media/image44.emf"/><Relationship Id="rId7" Type="http://schemas.openxmlformats.org/officeDocument/2006/relationships/image" Target="../media/image3.emf"/><Relationship Id="rId71" Type="http://schemas.openxmlformats.org/officeDocument/2006/relationships/image" Target="../media/image35.emf"/><Relationship Id="rId92" Type="http://schemas.openxmlformats.org/officeDocument/2006/relationships/control" Target="../activeX/activeX45.xml"/><Relationship Id="rId2" Type="http://schemas.openxmlformats.org/officeDocument/2006/relationships/drawing" Target="../drawings/drawing2.xml"/><Relationship Id="rId16" Type="http://schemas.openxmlformats.org/officeDocument/2006/relationships/control" Target="../activeX/activeX7.xml"/><Relationship Id="rId29" Type="http://schemas.openxmlformats.org/officeDocument/2006/relationships/image" Target="../media/image14.emf"/><Relationship Id="rId11" Type="http://schemas.openxmlformats.org/officeDocument/2006/relationships/image" Target="../media/image5.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8.emf"/><Relationship Id="rId40" Type="http://schemas.openxmlformats.org/officeDocument/2006/relationships/control" Target="../activeX/activeX19.xml"/><Relationship Id="rId45" Type="http://schemas.openxmlformats.org/officeDocument/2006/relationships/image" Target="../media/image22.emf"/><Relationship Id="rId53" Type="http://schemas.openxmlformats.org/officeDocument/2006/relationships/image" Target="../media/image26.emf"/><Relationship Id="rId58" Type="http://schemas.openxmlformats.org/officeDocument/2006/relationships/control" Target="../activeX/activeX28.xml"/><Relationship Id="rId66" Type="http://schemas.openxmlformats.org/officeDocument/2006/relationships/control" Target="../activeX/activeX32.xml"/><Relationship Id="rId74" Type="http://schemas.openxmlformats.org/officeDocument/2006/relationships/control" Target="../activeX/activeX36.xml"/><Relationship Id="rId79" Type="http://schemas.openxmlformats.org/officeDocument/2006/relationships/image" Target="../media/image39.emf"/><Relationship Id="rId87" Type="http://schemas.openxmlformats.org/officeDocument/2006/relationships/image" Target="../media/image43.emf"/><Relationship Id="rId5" Type="http://schemas.openxmlformats.org/officeDocument/2006/relationships/image" Target="../media/image2.emf"/><Relationship Id="rId61" Type="http://schemas.openxmlformats.org/officeDocument/2006/relationships/image" Target="../media/image30.emf"/><Relationship Id="rId82" Type="http://schemas.openxmlformats.org/officeDocument/2006/relationships/control" Target="../activeX/activeX40.xml"/><Relationship Id="rId90" Type="http://schemas.openxmlformats.org/officeDocument/2006/relationships/control" Target="../activeX/activeX44.xml"/><Relationship Id="rId95" Type="http://schemas.openxmlformats.org/officeDocument/2006/relationships/image" Target="../media/image47.emf"/><Relationship Id="rId19" Type="http://schemas.openxmlformats.org/officeDocument/2006/relationships/image" Target="../media/image9.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3.emf"/><Relationship Id="rId30" Type="http://schemas.openxmlformats.org/officeDocument/2006/relationships/control" Target="../activeX/activeX14.xml"/><Relationship Id="rId35" Type="http://schemas.openxmlformats.org/officeDocument/2006/relationships/image" Target="../media/image17.emf"/><Relationship Id="rId43" Type="http://schemas.openxmlformats.org/officeDocument/2006/relationships/image" Target="../media/image21.emf"/><Relationship Id="rId48" Type="http://schemas.openxmlformats.org/officeDocument/2006/relationships/control" Target="../activeX/activeX23.xml"/><Relationship Id="rId56" Type="http://schemas.openxmlformats.org/officeDocument/2006/relationships/control" Target="../activeX/activeX27.xml"/><Relationship Id="rId64" Type="http://schemas.openxmlformats.org/officeDocument/2006/relationships/control" Target="../activeX/activeX31.xml"/><Relationship Id="rId69" Type="http://schemas.openxmlformats.org/officeDocument/2006/relationships/image" Target="../media/image34.emf"/><Relationship Id="rId77" Type="http://schemas.openxmlformats.org/officeDocument/2006/relationships/image" Target="../media/image38.emf"/><Relationship Id="rId8" Type="http://schemas.openxmlformats.org/officeDocument/2006/relationships/control" Target="../activeX/activeX3.xml"/><Relationship Id="rId51" Type="http://schemas.openxmlformats.org/officeDocument/2006/relationships/image" Target="../media/image25.emf"/><Relationship Id="rId72" Type="http://schemas.openxmlformats.org/officeDocument/2006/relationships/control" Target="../activeX/activeX35.xml"/><Relationship Id="rId80" Type="http://schemas.openxmlformats.org/officeDocument/2006/relationships/control" Target="../activeX/activeX39.xml"/><Relationship Id="rId85" Type="http://schemas.openxmlformats.org/officeDocument/2006/relationships/image" Target="../media/image42.emf"/><Relationship Id="rId93" Type="http://schemas.openxmlformats.org/officeDocument/2006/relationships/image" Target="../media/image46.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8.emf"/><Relationship Id="rId25" Type="http://schemas.openxmlformats.org/officeDocument/2006/relationships/image" Target="../media/image12.emf"/><Relationship Id="rId33" Type="http://schemas.openxmlformats.org/officeDocument/2006/relationships/image" Target="../media/image16.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9.emf"/><Relationship Id="rId67" Type="http://schemas.openxmlformats.org/officeDocument/2006/relationships/image" Target="../media/image33.emf"/><Relationship Id="rId20" Type="http://schemas.openxmlformats.org/officeDocument/2006/relationships/control" Target="../activeX/activeX9.xml"/><Relationship Id="rId41" Type="http://schemas.openxmlformats.org/officeDocument/2006/relationships/image" Target="../media/image20.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7.emf"/><Relationship Id="rId83" Type="http://schemas.openxmlformats.org/officeDocument/2006/relationships/image" Target="../media/image41.emf"/><Relationship Id="rId88" Type="http://schemas.openxmlformats.org/officeDocument/2006/relationships/control" Target="../activeX/activeX43.xml"/><Relationship Id="rId91" Type="http://schemas.openxmlformats.org/officeDocument/2006/relationships/image" Target="../media/image45.emf"/><Relationship Id="rId1" Type="http://schemas.openxmlformats.org/officeDocument/2006/relationships/printerSettings" Target="../printerSettings/printerSettings2.bin"/><Relationship Id="rId6" Type="http://schemas.openxmlformats.org/officeDocument/2006/relationships/control" Target="../activeX/activeX2.xml"/><Relationship Id="rId15" Type="http://schemas.openxmlformats.org/officeDocument/2006/relationships/image" Target="../media/image7.emf"/><Relationship Id="rId23" Type="http://schemas.openxmlformats.org/officeDocument/2006/relationships/image" Target="../media/image11.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4.emf"/><Relationship Id="rId57" Type="http://schemas.openxmlformats.org/officeDocument/2006/relationships/image" Target="../media/image28.emf"/><Relationship Id="rId10" Type="http://schemas.openxmlformats.org/officeDocument/2006/relationships/control" Target="../activeX/activeX4.xml"/><Relationship Id="rId31" Type="http://schemas.openxmlformats.org/officeDocument/2006/relationships/image" Target="../media/image15.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2.emf"/><Relationship Id="rId73" Type="http://schemas.openxmlformats.org/officeDocument/2006/relationships/image" Target="../media/image36.emf"/><Relationship Id="rId78" Type="http://schemas.openxmlformats.org/officeDocument/2006/relationships/control" Target="../activeX/activeX38.xml"/><Relationship Id="rId81" Type="http://schemas.openxmlformats.org/officeDocument/2006/relationships/image" Target="../media/image40.emf"/><Relationship Id="rId86" Type="http://schemas.openxmlformats.org/officeDocument/2006/relationships/control" Target="../activeX/activeX42.xml"/><Relationship Id="rId94" Type="http://schemas.openxmlformats.org/officeDocument/2006/relationships/control" Target="../activeX/activeX46.xml"/><Relationship Id="rId4" Type="http://schemas.openxmlformats.org/officeDocument/2006/relationships/control" Target="../activeX/activeX1.xml"/><Relationship Id="rId9" Type="http://schemas.openxmlformats.org/officeDocument/2006/relationships/image" Target="../media/image4.emf"/></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F183-0276-4545-9FB2-AF6C6975882B}">
  <sheetPr codeName="Sheet2"/>
  <dimension ref="A1:M115"/>
  <sheetViews>
    <sheetView showGridLines="0" showRowColHeaders="0" tabSelected="1" topLeftCell="A4" zoomScaleNormal="100" zoomScaleSheetLayoutView="90" workbookViewId="0">
      <selection activeCell="J17" sqref="J17"/>
    </sheetView>
  </sheetViews>
  <sheetFormatPr defaultColWidth="0" defaultRowHeight="14.4" zeroHeight="1" x14ac:dyDescent="0.3"/>
  <cols>
    <col min="1" max="1" width="1.6328125" customWidth="1"/>
    <col min="2" max="2" width="18.6328125" customWidth="1"/>
    <col min="3" max="3" width="2.6328125" customWidth="1"/>
    <col min="4" max="5" width="9" customWidth="1"/>
    <col min="6" max="11" width="8.6328125" customWidth="1"/>
    <col min="12" max="12" width="1.6328125" customWidth="1"/>
    <col min="13" max="13" width="8.6328125" hidden="1" customWidth="1"/>
    <col min="14" max="16384" width="9" hidden="1"/>
  </cols>
  <sheetData>
    <row r="1" spans="2:11" ht="6" customHeight="1" x14ac:dyDescent="0.3"/>
    <row r="2" spans="2:11" ht="18.600000000000001" x14ac:dyDescent="0.3">
      <c r="B2" s="38" t="s">
        <v>167</v>
      </c>
    </row>
    <row r="3" spans="2:11" x14ac:dyDescent="0.3"/>
    <row r="4" spans="2:11" x14ac:dyDescent="0.3">
      <c r="B4" s="40" t="s">
        <v>187</v>
      </c>
      <c r="C4" s="40"/>
      <c r="D4" s="40"/>
      <c r="E4" s="40"/>
      <c r="F4" s="40"/>
      <c r="G4" s="40"/>
      <c r="H4" s="40"/>
      <c r="I4" s="40"/>
      <c r="J4" s="40"/>
      <c r="K4" s="40"/>
    </row>
    <row r="5" spans="2:11" ht="7.5" customHeight="1" x14ac:dyDescent="0.3"/>
    <row r="6" spans="2:11" ht="16.2" x14ac:dyDescent="0.3">
      <c r="B6" t="s">
        <v>168</v>
      </c>
    </row>
    <row r="7" spans="2:11" x14ac:dyDescent="0.3">
      <c r="B7" t="s">
        <v>268</v>
      </c>
    </row>
    <row r="8" spans="2:11" x14ac:dyDescent="0.3"/>
    <row r="9" spans="2:11" x14ac:dyDescent="0.3"/>
    <row r="10" spans="2:11" x14ac:dyDescent="0.3"/>
    <row r="11" spans="2:11" x14ac:dyDescent="0.3"/>
    <row r="12" spans="2:11" x14ac:dyDescent="0.3"/>
    <row r="13" spans="2:11" x14ac:dyDescent="0.3"/>
    <row r="14" spans="2:11" x14ac:dyDescent="0.3">
      <c r="B14" s="52"/>
    </row>
    <row r="15" spans="2:11" ht="16.2" x14ac:dyDescent="0.3">
      <c r="D15" s="28" t="s">
        <v>241</v>
      </c>
    </row>
    <row r="16" spans="2:11" x14ac:dyDescent="0.3">
      <c r="D16" s="36"/>
    </row>
    <row r="17" spans="2:11" ht="16.2" x14ac:dyDescent="0.3">
      <c r="D17" s="53"/>
      <c r="E17" s="43" t="s">
        <v>240</v>
      </c>
    </row>
    <row r="18" spans="2:11" x14ac:dyDescent="0.3">
      <c r="D18" s="51"/>
    </row>
    <row r="19" spans="2:11" x14ac:dyDescent="0.3"/>
    <row r="20" spans="2:11" x14ac:dyDescent="0.3">
      <c r="D20" s="62" t="s">
        <v>243</v>
      </c>
    </row>
    <row r="21" spans="2:11" x14ac:dyDescent="0.3">
      <c r="D21" s="62"/>
    </row>
    <row r="22" spans="2:11" x14ac:dyDescent="0.3">
      <c r="D22" s="51"/>
    </row>
    <row r="23" spans="2:11" ht="16.2" x14ac:dyDescent="0.3">
      <c r="D23" s="28" t="s">
        <v>242</v>
      </c>
    </row>
    <row r="24" spans="2:11" x14ac:dyDescent="0.3"/>
    <row r="25" spans="2:11" x14ac:dyDescent="0.3">
      <c r="D25" s="36" t="s">
        <v>192</v>
      </c>
    </row>
    <row r="26" spans="2:11" x14ac:dyDescent="0.3">
      <c r="D26" s="36" t="s">
        <v>193</v>
      </c>
    </row>
    <row r="27" spans="2:11" x14ac:dyDescent="0.3">
      <c r="D27" s="61" t="s">
        <v>194</v>
      </c>
    </row>
    <row r="28" spans="2:11" x14ac:dyDescent="0.3"/>
    <row r="29" spans="2:11" x14ac:dyDescent="0.3">
      <c r="D29" s="36"/>
    </row>
    <row r="30" spans="2:11" x14ac:dyDescent="0.3"/>
    <row r="31" spans="2:11" x14ac:dyDescent="0.3">
      <c r="B31" s="42" t="s">
        <v>189</v>
      </c>
      <c r="C31" s="40"/>
      <c r="D31" s="40"/>
      <c r="E31" s="40"/>
      <c r="F31" s="40"/>
      <c r="G31" s="40"/>
      <c r="H31" s="40"/>
      <c r="I31" s="40"/>
      <c r="J31" s="40"/>
      <c r="K31" s="40"/>
    </row>
    <row r="32" spans="2:11" ht="7.5" customHeight="1" x14ac:dyDescent="0.3"/>
    <row r="33" spans="2:5" x14ac:dyDescent="0.3">
      <c r="B33" t="s">
        <v>250</v>
      </c>
    </row>
    <row r="34" spans="2:5" x14ac:dyDescent="0.3">
      <c r="B34" s="6" t="s">
        <v>252</v>
      </c>
    </row>
    <row r="35" spans="2:5" x14ac:dyDescent="0.3"/>
    <row r="36" spans="2:5" x14ac:dyDescent="0.3">
      <c r="B36" s="35" t="s">
        <v>48</v>
      </c>
      <c r="E36" s="63" t="s">
        <v>49</v>
      </c>
    </row>
    <row r="37" spans="2:5" x14ac:dyDescent="0.3">
      <c r="B37" s="36" t="s">
        <v>169</v>
      </c>
      <c r="E37" s="36" t="s">
        <v>153</v>
      </c>
    </row>
    <row r="38" spans="2:5" x14ac:dyDescent="0.3">
      <c r="B38" s="36" t="s">
        <v>170</v>
      </c>
      <c r="E38" s="36" t="s">
        <v>155</v>
      </c>
    </row>
    <row r="39" spans="2:5" x14ac:dyDescent="0.3">
      <c r="B39" s="36" t="s">
        <v>174</v>
      </c>
      <c r="E39" s="36" t="s">
        <v>157</v>
      </c>
    </row>
    <row r="40" spans="2:5" x14ac:dyDescent="0.3">
      <c r="B40" s="36" t="s">
        <v>175</v>
      </c>
      <c r="E40" s="36" t="s">
        <v>159</v>
      </c>
    </row>
    <row r="41" spans="2:5" x14ac:dyDescent="0.3">
      <c r="B41" s="36" t="s">
        <v>171</v>
      </c>
      <c r="E41" s="27"/>
    </row>
    <row r="42" spans="2:5" x14ac:dyDescent="0.3">
      <c r="B42" s="36" t="s">
        <v>139</v>
      </c>
      <c r="E42" s="63" t="s">
        <v>173</v>
      </c>
    </row>
    <row r="43" spans="2:5" x14ac:dyDescent="0.3">
      <c r="B43" s="36" t="s">
        <v>141</v>
      </c>
      <c r="E43" s="36" t="s">
        <v>185</v>
      </c>
    </row>
    <row r="44" spans="2:5" x14ac:dyDescent="0.3">
      <c r="B44" s="36" t="s">
        <v>143</v>
      </c>
      <c r="E44" s="36" t="s">
        <v>161</v>
      </c>
    </row>
    <row r="45" spans="2:5" x14ac:dyDescent="0.3">
      <c r="B45" s="36" t="s">
        <v>145</v>
      </c>
      <c r="E45" s="36" t="s">
        <v>186</v>
      </c>
    </row>
    <row r="46" spans="2:5" x14ac:dyDescent="0.3">
      <c r="B46" s="36" t="s">
        <v>147</v>
      </c>
      <c r="E46" s="36" t="s">
        <v>163</v>
      </c>
    </row>
    <row r="47" spans="2:5" x14ac:dyDescent="0.3">
      <c r="B47" s="36" t="s">
        <v>172</v>
      </c>
      <c r="E47" s="36" t="s">
        <v>165</v>
      </c>
    </row>
    <row r="48" spans="2:5" x14ac:dyDescent="0.3">
      <c r="B48" s="36" t="s">
        <v>176</v>
      </c>
    </row>
    <row r="49" spans="2:11" x14ac:dyDescent="0.3">
      <c r="B49" s="36" t="s">
        <v>151</v>
      </c>
    </row>
    <row r="50" spans="2:11" x14ac:dyDescent="0.3">
      <c r="B50" s="36"/>
    </row>
    <row r="51" spans="2:11" x14ac:dyDescent="0.3"/>
    <row r="52" spans="2:11" x14ac:dyDescent="0.3"/>
    <row r="53" spans="2:11" x14ac:dyDescent="0.3">
      <c r="B53" s="42" t="s">
        <v>248</v>
      </c>
      <c r="C53" s="40"/>
      <c r="D53" s="40"/>
      <c r="E53" s="40"/>
      <c r="F53" s="40"/>
      <c r="G53" s="40"/>
      <c r="H53" s="40"/>
      <c r="I53" s="40"/>
      <c r="J53" s="40"/>
      <c r="K53" s="40"/>
    </row>
    <row r="54" spans="2:11" ht="7.5" customHeight="1" x14ac:dyDescent="0.3"/>
    <row r="55" spans="2:11" x14ac:dyDescent="0.3">
      <c r="B55" t="s">
        <v>249</v>
      </c>
    </row>
    <row r="56" spans="2:11" ht="7.5" customHeight="1" x14ac:dyDescent="0.3"/>
    <row r="57" spans="2:11" ht="16.2" x14ac:dyDescent="0.3">
      <c r="B57" s="64" t="s">
        <v>265</v>
      </c>
    </row>
    <row r="58" spans="2:11" ht="16.2" x14ac:dyDescent="0.3">
      <c r="B58" s="64" t="s">
        <v>253</v>
      </c>
    </row>
    <row r="59" spans="2:11" x14ac:dyDescent="0.3"/>
    <row r="60" spans="2:11" x14ac:dyDescent="0.3">
      <c r="B60" t="s">
        <v>191</v>
      </c>
    </row>
    <row r="61" spans="2:11" x14ac:dyDescent="0.3">
      <c r="B61" t="s">
        <v>245</v>
      </c>
    </row>
    <row r="62" spans="2:11" x14ac:dyDescent="0.3"/>
    <row r="63" spans="2:11" x14ac:dyDescent="0.3">
      <c r="B63" t="s">
        <v>244</v>
      </c>
    </row>
    <row r="64" spans="2:11" x14ac:dyDescent="0.3"/>
    <row r="65" spans="2:11" x14ac:dyDescent="0.3">
      <c r="B65" t="s">
        <v>246</v>
      </c>
    </row>
    <row r="66" spans="2:11" x14ac:dyDescent="0.3">
      <c r="B66" t="s">
        <v>247</v>
      </c>
    </row>
    <row r="67" spans="2:11" x14ac:dyDescent="0.3"/>
    <row r="68" spans="2:11" x14ac:dyDescent="0.3"/>
    <row r="69" spans="2:11" x14ac:dyDescent="0.3"/>
    <row r="70" spans="2:11" x14ac:dyDescent="0.3">
      <c r="B70" s="40" t="s">
        <v>110</v>
      </c>
      <c r="C70" s="40"/>
      <c r="D70" s="40"/>
      <c r="E70" s="40"/>
      <c r="F70" s="40"/>
      <c r="G70" s="40"/>
      <c r="H70" s="40"/>
      <c r="I70" s="40"/>
      <c r="J70" s="40"/>
      <c r="K70" s="40"/>
    </row>
    <row r="71" spans="2:11" ht="7.5" customHeight="1" x14ac:dyDescent="0.3"/>
    <row r="72" spans="2:11" ht="16.2" x14ac:dyDescent="0.3">
      <c r="B72" s="41" t="s">
        <v>111</v>
      </c>
      <c r="C72" s="35"/>
    </row>
    <row r="73" spans="2:11" ht="7.5" customHeight="1" x14ac:dyDescent="0.3"/>
    <row r="74" spans="2:11" x14ac:dyDescent="0.3">
      <c r="B74" t="s">
        <v>70</v>
      </c>
      <c r="D74" s="44" t="str">
        <f>貴社名</f>
        <v>未回答</v>
      </c>
    </row>
    <row r="75" spans="2:11" x14ac:dyDescent="0.3">
      <c r="B75" t="s">
        <v>71</v>
      </c>
      <c r="D75" s="44" t="str">
        <f>氏名</f>
        <v>未回答</v>
      </c>
    </row>
    <row r="76" spans="2:11" x14ac:dyDescent="0.3">
      <c r="B76" t="s">
        <v>72</v>
      </c>
      <c r="D76" s="44" t="str">
        <f>所属部署</f>
        <v>未回答</v>
      </c>
    </row>
    <row r="77" spans="2:11" x14ac:dyDescent="0.3">
      <c r="B77" t="s">
        <v>73</v>
      </c>
      <c r="D77" s="44" t="str">
        <f>電話番号</f>
        <v>未回答</v>
      </c>
    </row>
    <row r="78" spans="2:11" x14ac:dyDescent="0.3">
      <c r="B78" t="s">
        <v>74</v>
      </c>
      <c r="D78" s="44" t="str">
        <f>メールアドレス</f>
        <v>未回答</v>
      </c>
    </row>
    <row r="79" spans="2:11" x14ac:dyDescent="0.3">
      <c r="B79" t="s">
        <v>10</v>
      </c>
      <c r="D79" s="44" t="str">
        <f>業種</f>
        <v>未回答</v>
      </c>
    </row>
    <row r="80" spans="2:11" x14ac:dyDescent="0.3">
      <c r="B80" t="s">
        <v>83</v>
      </c>
      <c r="D80" s="44" t="str">
        <f>駐在員数</f>
        <v>未回答</v>
      </c>
    </row>
    <row r="81" spans="2:9" x14ac:dyDescent="0.3">
      <c r="B81" t="s">
        <v>112</v>
      </c>
      <c r="D81" s="44" t="str">
        <f>従業員数連結</f>
        <v>未回答</v>
      </c>
    </row>
    <row r="82" spans="2:9" x14ac:dyDescent="0.3">
      <c r="B82" t="s">
        <v>113</v>
      </c>
      <c r="D82" s="44" t="str">
        <f>従業員数単体</f>
        <v>未回答</v>
      </c>
    </row>
    <row r="83" spans="2:9" x14ac:dyDescent="0.3">
      <c r="B83" t="s">
        <v>114</v>
      </c>
      <c r="D83" s="44" t="str">
        <f>給与計算方法</f>
        <v>未回答</v>
      </c>
    </row>
    <row r="84" spans="2:9" x14ac:dyDescent="0.3">
      <c r="B84" t="s">
        <v>106</v>
      </c>
      <c r="D84" s="44" t="str">
        <f>データプロバイダー</f>
        <v>未回答</v>
      </c>
    </row>
    <row r="85" spans="2:9" x14ac:dyDescent="0.3">
      <c r="B85" t="s">
        <v>40</v>
      </c>
      <c r="D85" s="44" t="str">
        <f>賞与の取り扱い</f>
        <v>未回答</v>
      </c>
    </row>
    <row r="86" spans="2:9" x14ac:dyDescent="0.3"/>
    <row r="87" spans="2:9" ht="16.2" x14ac:dyDescent="0.3">
      <c r="B87" s="41" t="s">
        <v>130</v>
      </c>
    </row>
    <row r="88" spans="2:9" ht="7.5" customHeight="1" x14ac:dyDescent="0.3"/>
    <row r="89" spans="2:9" ht="28.8" x14ac:dyDescent="0.3">
      <c r="B89" s="65" t="s">
        <v>115</v>
      </c>
      <c r="C89" s="66" t="s">
        <v>116</v>
      </c>
      <c r="D89" s="66"/>
      <c r="E89" s="66"/>
      <c r="F89" s="66" t="s">
        <v>131</v>
      </c>
      <c r="G89" s="67" t="s">
        <v>188</v>
      </c>
      <c r="H89" s="66" t="s">
        <v>132</v>
      </c>
      <c r="I89" s="66" t="s">
        <v>44</v>
      </c>
    </row>
    <row r="90" spans="2:9" x14ac:dyDescent="0.3">
      <c r="B90" t="s">
        <v>2</v>
      </c>
      <c r="C90" t="s">
        <v>117</v>
      </c>
      <c r="D90" s="39"/>
      <c r="E90" s="39"/>
      <c r="F90" s="45" t="str">
        <f t="shared" ref="F90:F111" si="0">IF(I90=0,"-","●")</f>
        <v>-</v>
      </c>
      <c r="G90" s="44">
        <f>COUNTIF(②給与情報!V7:V9,"&gt;0")</f>
        <v>0</v>
      </c>
      <c r="H90" s="44">
        <f>COUNTIF(②給与情報!V10:V12,"&gt;0")</f>
        <v>0</v>
      </c>
      <c r="I90" s="44">
        <f>SUM(G90:H90)</f>
        <v>0</v>
      </c>
    </row>
    <row r="91" spans="2:9" x14ac:dyDescent="0.3">
      <c r="B91" s="68" t="s">
        <v>118</v>
      </c>
      <c r="C91" s="68" t="s">
        <v>119</v>
      </c>
      <c r="D91" s="69"/>
      <c r="E91" s="69"/>
      <c r="F91" s="70" t="str">
        <f t="shared" si="0"/>
        <v>-</v>
      </c>
      <c r="G91" s="71">
        <f>COUNTIF(②給与情報!V14:V16,"&gt;0")</f>
        <v>0</v>
      </c>
      <c r="H91" s="71">
        <f>COUNTIF(②給与情報!V17:V19,"&gt;0")</f>
        <v>0</v>
      </c>
      <c r="I91" s="71">
        <f t="shared" ref="I91:I110" si="1">SUM(G91:H91)</f>
        <v>0</v>
      </c>
    </row>
    <row r="92" spans="2:9" x14ac:dyDescent="0.3">
      <c r="B92" t="s">
        <v>118</v>
      </c>
      <c r="C92" t="s">
        <v>177</v>
      </c>
      <c r="D92" s="39"/>
      <c r="E92" s="39"/>
      <c r="F92" s="45" t="str">
        <f t="shared" si="0"/>
        <v>-</v>
      </c>
      <c r="G92" s="44">
        <f>COUNTIF(②給与情報!V21:V23,"&gt;0")</f>
        <v>0</v>
      </c>
      <c r="H92" s="44">
        <f>COUNTIF(②給与情報!V24:V26,"&gt;0")</f>
        <v>0</v>
      </c>
      <c r="I92" s="44">
        <f t="shared" si="1"/>
        <v>0</v>
      </c>
    </row>
    <row r="93" spans="2:9" x14ac:dyDescent="0.3">
      <c r="B93" s="68" t="s">
        <v>118</v>
      </c>
      <c r="C93" s="68" t="s">
        <v>178</v>
      </c>
      <c r="D93" s="69"/>
      <c r="E93" s="69"/>
      <c r="F93" s="70" t="str">
        <f t="shared" si="0"/>
        <v>-</v>
      </c>
      <c r="G93" s="71">
        <f>COUNTIF(②給与情報!V28:V30,"&gt;0")</f>
        <v>0</v>
      </c>
      <c r="H93" s="71">
        <f>COUNTIF(②給与情報!V31:V33,"&gt;0")</f>
        <v>0</v>
      </c>
      <c r="I93" s="71">
        <f t="shared" si="1"/>
        <v>0</v>
      </c>
    </row>
    <row r="94" spans="2:9" x14ac:dyDescent="0.3">
      <c r="B94" t="s">
        <v>120</v>
      </c>
      <c r="C94" t="s">
        <v>138</v>
      </c>
      <c r="D94" s="39"/>
      <c r="E94" s="39"/>
      <c r="F94" s="45" t="str">
        <f t="shared" si="0"/>
        <v>-</v>
      </c>
      <c r="G94" s="44">
        <f>COUNTIF(②給与情報!V35:V37,"&gt;0")</f>
        <v>0</v>
      </c>
      <c r="H94" s="44">
        <f>COUNTIF(②給与情報!V38:V40,"&gt;0")</f>
        <v>0</v>
      </c>
      <c r="I94" s="44">
        <f t="shared" si="1"/>
        <v>0</v>
      </c>
    </row>
    <row r="95" spans="2:9" x14ac:dyDescent="0.3">
      <c r="B95" s="68" t="s">
        <v>5</v>
      </c>
      <c r="C95" s="68" t="s">
        <v>117</v>
      </c>
      <c r="D95" s="69"/>
      <c r="E95" s="69"/>
      <c r="F95" s="70" t="str">
        <f t="shared" si="0"/>
        <v>-</v>
      </c>
      <c r="G95" s="71">
        <f>COUNTIF(②給与情報!V42:V44,"&gt;0")</f>
        <v>0</v>
      </c>
      <c r="H95" s="71">
        <f>COUNTIF(②給与情報!V45:V47,"&gt;0")</f>
        <v>0</v>
      </c>
      <c r="I95" s="71">
        <f t="shared" si="1"/>
        <v>0</v>
      </c>
    </row>
    <row r="96" spans="2:9" x14ac:dyDescent="0.3">
      <c r="B96" t="s">
        <v>121</v>
      </c>
      <c r="C96" t="s">
        <v>224</v>
      </c>
      <c r="D96" s="39"/>
      <c r="E96" s="39"/>
      <c r="F96" s="45" t="str">
        <f t="shared" si="0"/>
        <v>-</v>
      </c>
      <c r="G96" s="44">
        <f>COUNTIF(②給与情報!V49:V51,"&gt;0")</f>
        <v>0</v>
      </c>
      <c r="H96" s="44">
        <f>COUNTIF(②給与情報!V52:V54,"&gt;0")</f>
        <v>0</v>
      </c>
      <c r="I96" s="44">
        <f t="shared" si="1"/>
        <v>0</v>
      </c>
    </row>
    <row r="97" spans="2:9" x14ac:dyDescent="0.3">
      <c r="B97" s="68" t="s">
        <v>122</v>
      </c>
      <c r="C97" s="68" t="s">
        <v>254</v>
      </c>
      <c r="D97" s="69"/>
      <c r="E97" s="69"/>
      <c r="F97" s="70" t="str">
        <f t="shared" si="0"/>
        <v>-</v>
      </c>
      <c r="G97" s="71">
        <f>COUNTIF(②給与情報!V56:V58,"&gt;0")</f>
        <v>0</v>
      </c>
      <c r="H97" s="71">
        <f>COUNTIF(②給与情報!V59:V61,"&gt;0")</f>
        <v>0</v>
      </c>
      <c r="I97" s="71">
        <f t="shared" si="1"/>
        <v>0</v>
      </c>
    </row>
    <row r="98" spans="2:9" x14ac:dyDescent="0.3">
      <c r="B98" t="s">
        <v>3</v>
      </c>
      <c r="C98" t="s">
        <v>255</v>
      </c>
      <c r="D98" s="39"/>
      <c r="E98" s="39"/>
      <c r="F98" s="45" t="str">
        <f t="shared" si="0"/>
        <v>-</v>
      </c>
      <c r="G98" s="44">
        <f>COUNTIF(②給与情報!V63:V65,"&gt;0")</f>
        <v>0</v>
      </c>
      <c r="H98" s="44">
        <f>COUNTIF(②給与情報!V66:V68,"&gt;0")</f>
        <v>0</v>
      </c>
      <c r="I98" s="44">
        <f t="shared" si="1"/>
        <v>0</v>
      </c>
    </row>
    <row r="99" spans="2:9" x14ac:dyDescent="0.3">
      <c r="B99" s="68" t="s">
        <v>123</v>
      </c>
      <c r="C99" s="68" t="s">
        <v>256</v>
      </c>
      <c r="D99" s="69"/>
      <c r="E99" s="69"/>
      <c r="F99" s="70" t="str">
        <f t="shared" si="0"/>
        <v>-</v>
      </c>
      <c r="G99" s="71">
        <f>COUNTIF(②給与情報!V70:V72,"&gt;0")</f>
        <v>0</v>
      </c>
      <c r="H99" s="71">
        <f>COUNTIF(②給与情報!V73:V75,"&gt;0")</f>
        <v>0</v>
      </c>
      <c r="I99" s="71">
        <f t="shared" si="1"/>
        <v>0</v>
      </c>
    </row>
    <row r="100" spans="2:9" x14ac:dyDescent="0.3">
      <c r="B100" t="s">
        <v>124</v>
      </c>
      <c r="C100" t="s">
        <v>135</v>
      </c>
      <c r="D100" s="39"/>
      <c r="E100" s="39"/>
      <c r="F100" s="45" t="str">
        <f t="shared" si="0"/>
        <v>-</v>
      </c>
      <c r="G100" s="44">
        <f>COUNTIF(②給与情報!V77:V79,"&gt;0")</f>
        <v>0</v>
      </c>
      <c r="H100" s="44">
        <f>COUNTIF(②給与情報!V80:V82,"&gt;0")</f>
        <v>0</v>
      </c>
      <c r="I100" s="44">
        <f t="shared" si="1"/>
        <v>0</v>
      </c>
    </row>
    <row r="101" spans="2:9" x14ac:dyDescent="0.3">
      <c r="B101" s="68" t="s">
        <v>125</v>
      </c>
      <c r="C101" s="68" t="s">
        <v>180</v>
      </c>
      <c r="D101" s="69"/>
      <c r="E101" s="69"/>
      <c r="F101" s="70" t="str">
        <f t="shared" si="0"/>
        <v>-</v>
      </c>
      <c r="G101" s="71">
        <f>COUNTIF(②給与情報!V84:V86,"&gt;0")</f>
        <v>0</v>
      </c>
      <c r="H101" s="71">
        <f>COUNTIF(②給与情報!V87:V89,"&gt;0")</f>
        <v>0</v>
      </c>
      <c r="I101" s="71">
        <f t="shared" si="1"/>
        <v>0</v>
      </c>
    </row>
    <row r="102" spans="2:9" x14ac:dyDescent="0.3">
      <c r="B102" t="s">
        <v>126</v>
      </c>
      <c r="C102" t="s">
        <v>150</v>
      </c>
      <c r="D102" s="39"/>
      <c r="E102" s="39"/>
      <c r="F102" s="45" t="str">
        <f t="shared" si="0"/>
        <v>-</v>
      </c>
      <c r="G102" s="44">
        <f>COUNTIF(②給与情報!V91:V93,"&gt;0")</f>
        <v>0</v>
      </c>
      <c r="H102" s="44">
        <f>COUNTIF(②給与情報!V94:V96,"&gt;0")</f>
        <v>0</v>
      </c>
      <c r="I102" s="44">
        <f t="shared" si="1"/>
        <v>0</v>
      </c>
    </row>
    <row r="103" spans="2:9" x14ac:dyDescent="0.3">
      <c r="B103" s="68" t="s">
        <v>6</v>
      </c>
      <c r="C103" s="68" t="s">
        <v>255</v>
      </c>
      <c r="D103" s="69"/>
      <c r="E103" s="69"/>
      <c r="F103" s="70" t="str">
        <f t="shared" si="0"/>
        <v>-</v>
      </c>
      <c r="G103" s="71">
        <f>COUNTIF(②給与情報!V98:V100,"&gt;0")</f>
        <v>0</v>
      </c>
      <c r="H103" s="71">
        <f>COUNTIF(②給与情報!V101:V103,"&gt;0")</f>
        <v>0</v>
      </c>
      <c r="I103" s="71">
        <f t="shared" si="1"/>
        <v>0</v>
      </c>
    </row>
    <row r="104" spans="2:9" x14ac:dyDescent="0.3">
      <c r="B104" t="s">
        <v>1</v>
      </c>
      <c r="C104" t="s">
        <v>257</v>
      </c>
      <c r="D104" s="39"/>
      <c r="E104" s="39"/>
      <c r="F104" s="45" t="str">
        <f t="shared" si="0"/>
        <v>-</v>
      </c>
      <c r="G104" s="44">
        <f>COUNTIF(②給与情報!V105:V107,"&gt;0")</f>
        <v>0</v>
      </c>
      <c r="H104" s="44">
        <f>COUNTIF(②給与情報!V108:V110,"&gt;0")</f>
        <v>0</v>
      </c>
      <c r="I104" s="44">
        <f t="shared" si="1"/>
        <v>0</v>
      </c>
    </row>
    <row r="105" spans="2:9" x14ac:dyDescent="0.3">
      <c r="B105" s="68" t="s">
        <v>4</v>
      </c>
      <c r="C105" s="68" t="s">
        <v>257</v>
      </c>
      <c r="D105" s="69"/>
      <c r="E105" s="69"/>
      <c r="F105" s="70" t="str">
        <f t="shared" si="0"/>
        <v>-</v>
      </c>
      <c r="G105" s="71">
        <f>COUNTIF(②給与情報!V112:V114,"&gt;0")</f>
        <v>0</v>
      </c>
      <c r="H105" s="71">
        <f>COUNTIF(②給与情報!V115:V117,"&gt;0")</f>
        <v>0</v>
      </c>
      <c r="I105" s="71">
        <f t="shared" si="1"/>
        <v>0</v>
      </c>
    </row>
    <row r="106" spans="2:9" x14ac:dyDescent="0.3">
      <c r="B106" t="s">
        <v>0</v>
      </c>
      <c r="C106" t="s">
        <v>258</v>
      </c>
      <c r="D106" s="39"/>
      <c r="E106" s="39"/>
      <c r="F106" s="45" t="str">
        <f t="shared" si="0"/>
        <v>-</v>
      </c>
      <c r="G106" s="44">
        <f>COUNTIF(②給与情報!V119:V121,"&gt;0")</f>
        <v>0</v>
      </c>
      <c r="H106" s="44">
        <f>COUNTIF(②給与情報!V122:V124,"&gt;0")</f>
        <v>0</v>
      </c>
      <c r="I106" s="44">
        <f t="shared" si="1"/>
        <v>0</v>
      </c>
    </row>
    <row r="107" spans="2:9" x14ac:dyDescent="0.3">
      <c r="B107" s="68" t="s">
        <v>127</v>
      </c>
      <c r="C107" s="68" t="s">
        <v>181</v>
      </c>
      <c r="D107" s="69"/>
      <c r="E107" s="69"/>
      <c r="F107" s="70" t="str">
        <f t="shared" si="0"/>
        <v>-</v>
      </c>
      <c r="G107" s="71">
        <f>COUNTIF(②給与情報!V126:V128,"&gt;0")</f>
        <v>0</v>
      </c>
      <c r="H107" s="71">
        <f>COUNTIF(②給与情報!V129:V131,"&gt;0")</f>
        <v>0</v>
      </c>
      <c r="I107" s="71">
        <f t="shared" si="1"/>
        <v>0</v>
      </c>
    </row>
    <row r="108" spans="2:9" x14ac:dyDescent="0.3">
      <c r="B108" t="s">
        <v>128</v>
      </c>
      <c r="C108" t="s">
        <v>236</v>
      </c>
      <c r="D108" s="39"/>
      <c r="E108" s="39"/>
      <c r="F108" s="45" t="str">
        <f t="shared" si="0"/>
        <v>-</v>
      </c>
      <c r="G108" s="44">
        <f>COUNTIF(②給与情報!V133:V135,"&gt;0")</f>
        <v>0</v>
      </c>
      <c r="H108" s="44">
        <f>COUNTIF(②給与情報!V136:V138,"&gt;0")</f>
        <v>0</v>
      </c>
      <c r="I108" s="44">
        <f t="shared" si="1"/>
        <v>0</v>
      </c>
    </row>
    <row r="109" spans="2:9" x14ac:dyDescent="0.3">
      <c r="B109" s="68" t="s">
        <v>127</v>
      </c>
      <c r="C109" s="68" t="s">
        <v>182</v>
      </c>
      <c r="D109" s="69"/>
      <c r="E109" s="69"/>
      <c r="F109" s="70" t="str">
        <f t="shared" si="0"/>
        <v>-</v>
      </c>
      <c r="G109" s="71">
        <f>COUNTIF(②給与情報!V140:V142,"&gt;0")</f>
        <v>0</v>
      </c>
      <c r="H109" s="71">
        <f>COUNTIF(②給与情報!V143:V145,"&gt;0")</f>
        <v>0</v>
      </c>
      <c r="I109" s="71">
        <f t="shared" si="1"/>
        <v>0</v>
      </c>
    </row>
    <row r="110" spans="2:9" x14ac:dyDescent="0.3">
      <c r="B110" t="s">
        <v>129</v>
      </c>
      <c r="C110" t="s">
        <v>117</v>
      </c>
      <c r="D110" s="39"/>
      <c r="E110" s="39"/>
      <c r="F110" s="45" t="str">
        <f t="shared" si="0"/>
        <v>-</v>
      </c>
      <c r="G110" s="44">
        <f>COUNTIF(②給与情報!V147:V149,"&gt;0")</f>
        <v>0</v>
      </c>
      <c r="H110" s="44">
        <f>COUNTIF(②給与情報!V150:V152,"&gt;0")</f>
        <v>0</v>
      </c>
      <c r="I110" s="44">
        <f t="shared" si="1"/>
        <v>0</v>
      </c>
    </row>
    <row r="111" spans="2:9" x14ac:dyDescent="0.3">
      <c r="B111" s="68" t="s">
        <v>259</v>
      </c>
      <c r="C111" s="68" t="s">
        <v>239</v>
      </c>
      <c r="D111" s="69"/>
      <c r="E111" s="69"/>
      <c r="F111" s="70" t="str">
        <f t="shared" si="0"/>
        <v>-</v>
      </c>
      <c r="G111" s="71">
        <f>COUNTIF(②給与情報!V154:V156,"&gt;0")</f>
        <v>0</v>
      </c>
      <c r="H111" s="71">
        <f>COUNTIF(②給与情報!V157:V159,"&gt;0")</f>
        <v>0</v>
      </c>
      <c r="I111" s="71">
        <f t="shared" ref="I111" si="2">SUM(G111:H111)</f>
        <v>0</v>
      </c>
    </row>
    <row r="112" spans="2:9" ht="15" thickBot="1" x14ac:dyDescent="0.35">
      <c r="B112" s="37" t="s">
        <v>134</v>
      </c>
      <c r="C112" s="37"/>
      <c r="D112" s="37"/>
      <c r="E112" s="37"/>
      <c r="F112" s="47" t="str">
        <f>COUNTIF(F90:F111,"●")&amp;"都市"</f>
        <v>0都市</v>
      </c>
      <c r="G112" s="48" t="str">
        <f>SUM(G90:G111)&amp;"世帯"</f>
        <v>0世帯</v>
      </c>
      <c r="H112" s="48" t="str">
        <f t="shared" ref="H112:I112" si="3">SUM(H90:H111)&amp;"世帯"</f>
        <v>0世帯</v>
      </c>
      <c r="I112" s="48" t="str">
        <f t="shared" si="3"/>
        <v>0世帯</v>
      </c>
    </row>
    <row r="113" spans="6:6" ht="15" thickTop="1" x14ac:dyDescent="0.3">
      <c r="F113" s="46" t="s">
        <v>190</v>
      </c>
    </row>
    <row r="114" spans="6:6" x14ac:dyDescent="0.3"/>
    <row r="115" spans="6:6" x14ac:dyDescent="0.3"/>
  </sheetData>
  <sheetProtection sheet="1" selectLockedCells="1" selectUnlockedCells="1"/>
  <phoneticPr fontId="2"/>
  <hyperlinks>
    <hyperlink ref="D27" r:id="rId1" xr:uid="{EF5837DC-6F26-495B-AB0B-2D4059A01FF4}"/>
  </hyperlinks>
  <pageMargins left="0.7" right="0.7" top="0.75" bottom="0.75" header="0.3" footer="0.3"/>
  <pageSetup paperSize="9" scale="79" fitToHeight="2" orientation="portrait" r:id="rId2"/>
  <rowBreaks count="1" manualBreakCount="1">
    <brk id="68" max="11"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8E5F-881F-49D6-93A8-3D0A79874916}">
  <sheetPr codeName="Sheet1"/>
  <dimension ref="A1:G70"/>
  <sheetViews>
    <sheetView showGridLines="0" showRowColHeaders="0" zoomScaleNormal="100" zoomScaleSheetLayoutView="70" workbookViewId="0">
      <selection activeCell="C4" sqref="C4:D4"/>
    </sheetView>
  </sheetViews>
  <sheetFormatPr defaultColWidth="0" defaultRowHeight="14.4" zeroHeight="1" x14ac:dyDescent="0.3"/>
  <cols>
    <col min="1" max="1" width="1.6328125" style="34" customWidth="1"/>
    <col min="2" max="2" width="15.453125" customWidth="1"/>
    <col min="3" max="4" width="50.6328125" customWidth="1"/>
    <col min="5" max="5" width="1.54296875" customWidth="1"/>
    <col min="6" max="16384" width="1.54296875" hidden="1"/>
  </cols>
  <sheetData>
    <row r="1" spans="1:7" ht="6" customHeight="1" x14ac:dyDescent="0.3"/>
    <row r="2" spans="1:7" ht="16.2" x14ac:dyDescent="0.3">
      <c r="B2" s="28" t="s">
        <v>84</v>
      </c>
    </row>
    <row r="3" spans="1:7" ht="7.5" customHeight="1" x14ac:dyDescent="0.3"/>
    <row r="4" spans="1:7" ht="24" customHeight="1" x14ac:dyDescent="0.3">
      <c r="A4" s="34" t="str">
        <f>IF(C4="","未回答",C4)</f>
        <v>未回答</v>
      </c>
      <c r="B4" s="72" t="s">
        <v>70</v>
      </c>
      <c r="C4" s="120"/>
      <c r="D4" s="121"/>
    </row>
    <row r="5" spans="1:7" ht="24" customHeight="1" x14ac:dyDescent="0.3">
      <c r="A5" s="34" t="str">
        <f>IF(C5="","未回答",C5)</f>
        <v>未回答</v>
      </c>
      <c r="B5" s="72" t="s">
        <v>71</v>
      </c>
      <c r="C5" s="120"/>
      <c r="D5" s="121"/>
    </row>
    <row r="6" spans="1:7" ht="24" customHeight="1" x14ac:dyDescent="0.3">
      <c r="A6" s="34" t="str">
        <f>IF(C6="","未回答",C6)</f>
        <v>未回答</v>
      </c>
      <c r="B6" s="72" t="s">
        <v>72</v>
      </c>
      <c r="C6" s="120"/>
      <c r="D6" s="121"/>
    </row>
    <row r="7" spans="1:7" ht="24" customHeight="1" x14ac:dyDescent="0.3">
      <c r="A7" s="34" t="str">
        <f>IF(C7="","未回答",C7)</f>
        <v>未回答</v>
      </c>
      <c r="B7" s="72" t="s">
        <v>73</v>
      </c>
      <c r="C7" s="120"/>
      <c r="D7" s="121"/>
    </row>
    <row r="8" spans="1:7" ht="24" customHeight="1" x14ac:dyDescent="0.3">
      <c r="A8" s="34" t="str">
        <f>IF(C8="","未回答",C8)</f>
        <v>未回答</v>
      </c>
      <c r="B8" s="72" t="s">
        <v>74</v>
      </c>
      <c r="C8" s="122"/>
      <c r="D8" s="123"/>
    </row>
    <row r="9" spans="1:7" ht="24" customHeight="1" x14ac:dyDescent="0.3">
      <c r="C9" s="27"/>
    </row>
    <row r="10" spans="1:7" ht="16.2" x14ac:dyDescent="0.3">
      <c r="B10" s="28" t="s">
        <v>104</v>
      </c>
    </row>
    <row r="11" spans="1:7" ht="7.5" customHeight="1" x14ac:dyDescent="0.3"/>
    <row r="12" spans="1:7" ht="24" customHeight="1" x14ac:dyDescent="0.3">
      <c r="A12" s="34" t="str">
        <f>IFERROR(IFERROR(_xlfn.XLOOKUP(TRUE,C12:C20,F12:F20),_xlfn.XLOOKUP(TRUE,D12:D19,G12:G19)),"未回答")</f>
        <v>未回答</v>
      </c>
      <c r="B12" s="77" t="s">
        <v>10</v>
      </c>
      <c r="C12" s="78" t="b">
        <v>0</v>
      </c>
      <c r="D12" s="79" t="b">
        <v>0</v>
      </c>
      <c r="F12" t="s">
        <v>28</v>
      </c>
      <c r="G12" t="s">
        <v>81</v>
      </c>
    </row>
    <row r="13" spans="1:7" ht="24" customHeight="1" x14ac:dyDescent="0.3">
      <c r="B13" s="80"/>
      <c r="C13" s="76" t="b">
        <v>0</v>
      </c>
      <c r="D13" s="81" t="b">
        <v>0</v>
      </c>
      <c r="F13" t="s">
        <v>29</v>
      </c>
      <c r="G13" t="s">
        <v>82</v>
      </c>
    </row>
    <row r="14" spans="1:7" ht="24" customHeight="1" x14ac:dyDescent="0.3">
      <c r="B14" s="80"/>
      <c r="C14" s="76" t="b">
        <v>0</v>
      </c>
      <c r="D14" s="81" t="b">
        <v>0</v>
      </c>
      <c r="F14" t="s">
        <v>30</v>
      </c>
      <c r="G14" t="s">
        <v>31</v>
      </c>
    </row>
    <row r="15" spans="1:7" ht="24" customHeight="1" x14ac:dyDescent="0.3">
      <c r="B15" s="80"/>
      <c r="C15" s="76" t="b">
        <v>0</v>
      </c>
      <c r="D15" s="81" t="b">
        <v>0</v>
      </c>
      <c r="F15" t="s">
        <v>75</v>
      </c>
      <c r="G15" t="s">
        <v>32</v>
      </c>
    </row>
    <row r="16" spans="1:7" ht="24" customHeight="1" x14ac:dyDescent="0.3">
      <c r="B16" s="80"/>
      <c r="C16" s="76" t="b">
        <v>0</v>
      </c>
      <c r="D16" s="81" t="b">
        <v>0</v>
      </c>
      <c r="F16" t="s">
        <v>76</v>
      </c>
      <c r="G16" t="s">
        <v>33</v>
      </c>
    </row>
    <row r="17" spans="1:7" ht="24" customHeight="1" x14ac:dyDescent="0.3">
      <c r="B17" s="80"/>
      <c r="C17" s="76" t="b">
        <v>0</v>
      </c>
      <c r="D17" s="81" t="b">
        <v>0</v>
      </c>
      <c r="F17" t="s">
        <v>77</v>
      </c>
      <c r="G17" t="s">
        <v>34</v>
      </c>
    </row>
    <row r="18" spans="1:7" ht="24" customHeight="1" x14ac:dyDescent="0.3">
      <c r="B18" s="80"/>
      <c r="C18" s="76" t="b">
        <v>0</v>
      </c>
      <c r="D18" s="81" t="b">
        <v>0</v>
      </c>
      <c r="F18" t="s">
        <v>78</v>
      </c>
      <c r="G18" t="s">
        <v>35</v>
      </c>
    </row>
    <row r="19" spans="1:7" ht="24" customHeight="1" x14ac:dyDescent="0.3">
      <c r="B19" s="80"/>
      <c r="C19" s="76" t="b">
        <v>0</v>
      </c>
      <c r="D19" s="81" t="b">
        <v>0</v>
      </c>
      <c r="F19" t="s">
        <v>79</v>
      </c>
      <c r="G19" t="s">
        <v>36</v>
      </c>
    </row>
    <row r="20" spans="1:7" ht="24" customHeight="1" x14ac:dyDescent="0.3">
      <c r="B20" s="82"/>
      <c r="C20" s="83" t="b">
        <v>0</v>
      </c>
      <c r="D20" s="84"/>
      <c r="F20" t="s">
        <v>80</v>
      </c>
    </row>
    <row r="21" spans="1:7" ht="24" customHeight="1" x14ac:dyDescent="0.3">
      <c r="A21" s="34" t="str">
        <f>IFERROR(_xlfn.XLOOKUP(TRUE,C21:C25,F21:F25),"未回答")</f>
        <v>未回答</v>
      </c>
      <c r="B21" s="77" t="s">
        <v>85</v>
      </c>
      <c r="C21" s="78" t="b">
        <v>0</v>
      </c>
      <c r="D21" s="85"/>
      <c r="F21" t="s">
        <v>38</v>
      </c>
    </row>
    <row r="22" spans="1:7" ht="24" customHeight="1" x14ac:dyDescent="0.3">
      <c r="B22" s="80"/>
      <c r="C22" s="76" t="b">
        <v>0</v>
      </c>
      <c r="D22" s="86"/>
      <c r="F22" t="s">
        <v>37</v>
      </c>
    </row>
    <row r="23" spans="1:7" ht="24" customHeight="1" x14ac:dyDescent="0.3">
      <c r="B23" s="80"/>
      <c r="C23" s="76" t="b">
        <v>0</v>
      </c>
      <c r="D23" s="86"/>
      <c r="F23" t="s">
        <v>251</v>
      </c>
    </row>
    <row r="24" spans="1:7" ht="24" customHeight="1" x14ac:dyDescent="0.3">
      <c r="B24" s="80"/>
      <c r="C24" s="76" t="b">
        <v>0</v>
      </c>
      <c r="D24" s="86"/>
      <c r="F24" t="s">
        <v>91</v>
      </c>
    </row>
    <row r="25" spans="1:7" ht="24" customHeight="1" x14ac:dyDescent="0.3">
      <c r="B25" s="82"/>
      <c r="C25" s="83" t="b">
        <v>0</v>
      </c>
      <c r="D25" s="87"/>
      <c r="F25" t="s">
        <v>92</v>
      </c>
    </row>
    <row r="26" spans="1:7" ht="24" customHeight="1" x14ac:dyDescent="0.3">
      <c r="A26" s="34" t="str">
        <f>IFERROR(_xlfn.XLOOKUP(TRUE,C26:C32,F26:F32),"未回答")</f>
        <v>未回答</v>
      </c>
      <c r="B26" s="77" t="s">
        <v>86</v>
      </c>
      <c r="C26" s="78" t="b">
        <v>0</v>
      </c>
      <c r="D26" s="85"/>
      <c r="F26" t="s">
        <v>94</v>
      </c>
    </row>
    <row r="27" spans="1:7" ht="24" customHeight="1" x14ac:dyDescent="0.3">
      <c r="B27" s="80"/>
      <c r="C27" s="76" t="b">
        <v>0</v>
      </c>
      <c r="D27" s="86"/>
      <c r="F27" t="s">
        <v>95</v>
      </c>
    </row>
    <row r="28" spans="1:7" ht="24" customHeight="1" x14ac:dyDescent="0.3">
      <c r="B28" s="80"/>
      <c r="C28" s="76" t="b">
        <v>0</v>
      </c>
      <c r="D28" s="86"/>
      <c r="F28" t="s">
        <v>98</v>
      </c>
    </row>
    <row r="29" spans="1:7" ht="24" customHeight="1" x14ac:dyDescent="0.3">
      <c r="B29" s="80"/>
      <c r="C29" s="76" t="b">
        <v>0</v>
      </c>
      <c r="D29" s="86"/>
      <c r="F29" t="s">
        <v>96</v>
      </c>
    </row>
    <row r="30" spans="1:7" ht="24" customHeight="1" x14ac:dyDescent="0.3">
      <c r="B30" s="80"/>
      <c r="C30" s="76" t="b">
        <v>0</v>
      </c>
      <c r="D30" s="86"/>
      <c r="F30" t="s">
        <v>97</v>
      </c>
    </row>
    <row r="31" spans="1:7" ht="24" customHeight="1" x14ac:dyDescent="0.3">
      <c r="B31" s="80"/>
      <c r="C31" s="76" t="b">
        <v>0</v>
      </c>
      <c r="D31" s="86"/>
      <c r="F31" t="s">
        <v>99</v>
      </c>
    </row>
    <row r="32" spans="1:7" ht="24" customHeight="1" x14ac:dyDescent="0.3">
      <c r="B32" s="82"/>
      <c r="C32" s="83" t="b">
        <v>0</v>
      </c>
      <c r="D32" s="87"/>
      <c r="F32" t="s">
        <v>93</v>
      </c>
    </row>
    <row r="33" spans="1:6" ht="24" customHeight="1" x14ac:dyDescent="0.3">
      <c r="A33" s="34" t="str">
        <f>IFERROR(_xlfn.XLOOKUP(TRUE,C33:C38,F33:F38),"未回答")</f>
        <v>未回答</v>
      </c>
      <c r="B33" s="77" t="s">
        <v>87</v>
      </c>
      <c r="C33" s="78" t="b">
        <v>0</v>
      </c>
      <c r="D33" s="85"/>
      <c r="F33" t="s">
        <v>94</v>
      </c>
    </row>
    <row r="34" spans="1:6" ht="24" customHeight="1" x14ac:dyDescent="0.3">
      <c r="B34" s="80"/>
      <c r="C34" s="76" t="b">
        <v>0</v>
      </c>
      <c r="D34" s="86"/>
      <c r="F34" t="s">
        <v>95</v>
      </c>
    </row>
    <row r="35" spans="1:6" ht="24" customHeight="1" x14ac:dyDescent="0.3">
      <c r="B35" s="80"/>
      <c r="C35" s="76" t="b">
        <v>0</v>
      </c>
      <c r="D35" s="86"/>
      <c r="F35" t="s">
        <v>98</v>
      </c>
    </row>
    <row r="36" spans="1:6" ht="24" customHeight="1" x14ac:dyDescent="0.3">
      <c r="B36" s="80"/>
      <c r="C36" s="76" t="b">
        <v>0</v>
      </c>
      <c r="D36" s="86"/>
      <c r="F36" t="s">
        <v>96</v>
      </c>
    </row>
    <row r="37" spans="1:6" ht="24" customHeight="1" x14ac:dyDescent="0.3">
      <c r="B37" s="80"/>
      <c r="C37" s="76" t="b">
        <v>0</v>
      </c>
      <c r="D37" s="86"/>
      <c r="F37" t="s">
        <v>97</v>
      </c>
    </row>
    <row r="38" spans="1:6" ht="24" customHeight="1" x14ac:dyDescent="0.3">
      <c r="B38" s="82"/>
      <c r="C38" s="83" t="b">
        <v>0</v>
      </c>
      <c r="D38" s="87"/>
      <c r="F38" t="s">
        <v>99</v>
      </c>
    </row>
    <row r="39" spans="1:6" ht="7.5" customHeight="1" x14ac:dyDescent="0.3"/>
    <row r="40" spans="1:6" ht="16.2" x14ac:dyDescent="0.3">
      <c r="B40" s="28" t="s">
        <v>88</v>
      </c>
      <c r="C40" s="27"/>
    </row>
    <row r="41" spans="1:6" ht="7.5" customHeight="1" x14ac:dyDescent="0.3"/>
    <row r="42" spans="1:6" ht="24" customHeight="1" x14ac:dyDescent="0.3">
      <c r="A42" s="34" t="str">
        <f>IFERROR(_xlfn.XLOOKUP(TRUE,C42:C45,F42:F45),"未回答")</f>
        <v>未回答</v>
      </c>
      <c r="B42" s="77" t="s">
        <v>89</v>
      </c>
      <c r="C42" s="78" t="b">
        <v>0</v>
      </c>
      <c r="D42" s="85"/>
      <c r="F42" t="s">
        <v>100</v>
      </c>
    </row>
    <row r="43" spans="1:6" ht="24" customHeight="1" x14ac:dyDescent="0.3">
      <c r="B43" s="80"/>
      <c r="C43" s="76" t="b">
        <v>0</v>
      </c>
      <c r="D43" s="86"/>
      <c r="F43" t="s">
        <v>101</v>
      </c>
    </row>
    <row r="44" spans="1:6" ht="24" customHeight="1" x14ac:dyDescent="0.3">
      <c r="B44" s="80"/>
      <c r="C44" s="76" t="b">
        <v>0</v>
      </c>
      <c r="D44" s="86"/>
      <c r="F44" t="s">
        <v>102</v>
      </c>
    </row>
    <row r="45" spans="1:6" ht="24" customHeight="1" x14ac:dyDescent="0.3">
      <c r="B45" s="82"/>
      <c r="C45" s="83" t="b">
        <v>0</v>
      </c>
      <c r="D45" s="87"/>
      <c r="F45" t="s">
        <v>103</v>
      </c>
    </row>
    <row r="46" spans="1:6" ht="24" customHeight="1" x14ac:dyDescent="0.3">
      <c r="C46" t="s">
        <v>108</v>
      </c>
    </row>
    <row r="47" spans="1:6" ht="24" customHeight="1" x14ac:dyDescent="0.3">
      <c r="A47" s="34" t="str">
        <f>IFERROR(_xlfn.XLOOKUP(TRUE,C47:C50,F47:F50),"未回答")</f>
        <v>未回答</v>
      </c>
      <c r="B47" s="73" t="s">
        <v>106</v>
      </c>
      <c r="C47" s="29" t="b">
        <v>0</v>
      </c>
      <c r="D47" s="31"/>
      <c r="F47" t="s">
        <v>260</v>
      </c>
    </row>
    <row r="48" spans="1:6" ht="24" customHeight="1" x14ac:dyDescent="0.3">
      <c r="B48" s="74"/>
      <c r="C48" s="76" t="b">
        <v>0</v>
      </c>
      <c r="D48" s="32"/>
      <c r="F48" t="s">
        <v>105</v>
      </c>
    </row>
    <row r="49" spans="1:6" ht="24" customHeight="1" x14ac:dyDescent="0.3">
      <c r="B49" s="74"/>
      <c r="C49" s="76" t="b">
        <v>0</v>
      </c>
      <c r="D49" s="32"/>
      <c r="F49" t="s">
        <v>261</v>
      </c>
    </row>
    <row r="50" spans="1:6" ht="24" customHeight="1" x14ac:dyDescent="0.3">
      <c r="B50" s="75"/>
      <c r="C50" s="30" t="b">
        <v>0</v>
      </c>
      <c r="D50" s="33"/>
      <c r="F50" t="s">
        <v>39</v>
      </c>
    </row>
    <row r="51" spans="1:6" ht="24" customHeight="1" x14ac:dyDescent="0.3">
      <c r="A51" s="34" t="str">
        <f>IFERROR(_xlfn.XLOOKUP(TRUE,C51:C53,F51:F53),"未回答")</f>
        <v>未回答</v>
      </c>
      <c r="B51" s="73" t="s">
        <v>107</v>
      </c>
      <c r="C51" s="29" t="b">
        <v>0</v>
      </c>
      <c r="D51" s="31"/>
      <c r="F51" t="s">
        <v>41</v>
      </c>
    </row>
    <row r="52" spans="1:6" ht="24" customHeight="1" x14ac:dyDescent="0.3">
      <c r="B52" s="74"/>
      <c r="C52" s="76" t="b">
        <v>0</v>
      </c>
      <c r="D52" s="32"/>
      <c r="F52" t="s">
        <v>42</v>
      </c>
    </row>
    <row r="53" spans="1:6" ht="24" customHeight="1" x14ac:dyDescent="0.3">
      <c r="B53" s="75"/>
      <c r="C53" s="30" t="b">
        <v>0</v>
      </c>
      <c r="D53" s="33"/>
      <c r="F53" t="s">
        <v>43</v>
      </c>
    </row>
    <row r="54" spans="1:6" ht="9" customHeight="1" x14ac:dyDescent="0.3">
      <c r="C54" s="27"/>
    </row>
    <row r="55" spans="1:6" ht="24" customHeight="1" x14ac:dyDescent="0.3">
      <c r="B55" s="28" t="s">
        <v>109</v>
      </c>
    </row>
    <row r="56" spans="1:6" ht="9" customHeight="1" x14ac:dyDescent="0.3">
      <c r="C56" s="27"/>
    </row>
    <row r="57" spans="1:6" ht="24" hidden="1" customHeight="1" x14ac:dyDescent="0.3"/>
    <row r="58" spans="1:6" ht="24" hidden="1" customHeight="1" x14ac:dyDescent="0.3"/>
    <row r="59" spans="1:6" ht="24" hidden="1" customHeight="1" x14ac:dyDescent="0.3"/>
    <row r="60" spans="1:6" ht="18" hidden="1" customHeight="1" x14ac:dyDescent="0.3"/>
    <row r="64" spans="1:6" x14ac:dyDescent="0.3"/>
    <row r="69" spans="2:2" hidden="1" x14ac:dyDescent="0.3">
      <c r="B69" t="s">
        <v>90</v>
      </c>
    </row>
    <row r="70" spans="2:2" x14ac:dyDescent="0.3"/>
  </sheetData>
  <sheetProtection sheet="1" selectLockedCells="1"/>
  <mergeCells count="5">
    <mergeCell ref="C4:D4"/>
    <mergeCell ref="C5:D5"/>
    <mergeCell ref="C6:D6"/>
    <mergeCell ref="C7:D7"/>
    <mergeCell ref="C8:D8"/>
  </mergeCells>
  <phoneticPr fontId="2"/>
  <dataValidations count="2">
    <dataValidation imeMode="on" allowBlank="1" showInputMessage="1" showErrorMessage="1" sqref="C4:C6" xr:uid="{6024FE7B-0977-4459-86E3-E5040037D87F}"/>
    <dataValidation imeMode="off" allowBlank="1" showInputMessage="1" showErrorMessage="1" sqref="C7:C8" xr:uid="{058D0E96-2648-47A8-83D4-216023DE6828}"/>
  </dataValidations>
  <pageMargins left="0.7" right="0.7" top="0.75" bottom="0.75" header="0.3" footer="0.3"/>
  <pageSetup paperSize="9" scale="61" orientation="portrait" r:id="rId1"/>
  <drawing r:id="rId2"/>
  <legacyDrawing r:id="rId3"/>
  <controls>
    <mc:AlternateContent xmlns:mc="http://schemas.openxmlformats.org/markup-compatibility/2006">
      <mc:Choice Requires="x14">
        <control shapeId="1077" r:id="rId4" name="OptionButton41">
          <controlPr locked="0" defaultSize="0" autoLine="0" linkedCell="C49" r:id="rId5">
            <anchor moveWithCells="1">
              <from>
                <xdr:col>2</xdr:col>
                <xdr:colOff>137160</xdr:colOff>
                <xdr:row>48</xdr:row>
                <xdr:rowOff>0</xdr:rowOff>
              </from>
              <to>
                <xdr:col>2</xdr:col>
                <xdr:colOff>3855720</xdr:colOff>
                <xdr:row>49</xdr:row>
                <xdr:rowOff>0</xdr:rowOff>
              </to>
            </anchor>
          </controlPr>
        </control>
      </mc:Choice>
      <mc:Fallback>
        <control shapeId="1077" r:id="rId4" name="OptionButton41"/>
      </mc:Fallback>
    </mc:AlternateContent>
    <mc:AlternateContent xmlns:mc="http://schemas.openxmlformats.org/markup-compatibility/2006">
      <mc:Choice Requires="x14">
        <control shapeId="1028" r:id="rId6" name="OptionButton3">
          <controlPr locked="0" defaultSize="0" autoLine="0" linkedCell="C12" r:id="rId7">
            <anchor moveWithCells="1">
              <from>
                <xdr:col>2</xdr:col>
                <xdr:colOff>137160</xdr:colOff>
                <xdr:row>11</xdr:row>
                <xdr:rowOff>15240</xdr:rowOff>
              </from>
              <to>
                <xdr:col>2</xdr:col>
                <xdr:colOff>3855720</xdr:colOff>
                <xdr:row>12</xdr:row>
                <xdr:rowOff>22860</xdr:rowOff>
              </to>
            </anchor>
          </controlPr>
        </control>
      </mc:Choice>
      <mc:Fallback>
        <control shapeId="1028" r:id="rId6" name="OptionButton3"/>
      </mc:Fallback>
    </mc:AlternateContent>
    <mc:AlternateContent xmlns:mc="http://schemas.openxmlformats.org/markup-compatibility/2006">
      <mc:Choice Requires="x14">
        <control shapeId="1029" r:id="rId8" name="OptionButton1">
          <controlPr locked="0" defaultSize="0" autoLine="0" autoPict="0" linkedCell="C13" r:id="rId9">
            <anchor moveWithCells="1">
              <from>
                <xdr:col>2</xdr:col>
                <xdr:colOff>137160</xdr:colOff>
                <xdr:row>12</xdr:row>
                <xdr:rowOff>0</xdr:rowOff>
              </from>
              <to>
                <xdr:col>3</xdr:col>
                <xdr:colOff>0</xdr:colOff>
                <xdr:row>13</xdr:row>
                <xdr:rowOff>0</xdr:rowOff>
              </to>
            </anchor>
          </controlPr>
        </control>
      </mc:Choice>
      <mc:Fallback>
        <control shapeId="1029" r:id="rId8" name="OptionButton1"/>
      </mc:Fallback>
    </mc:AlternateContent>
    <mc:AlternateContent xmlns:mc="http://schemas.openxmlformats.org/markup-compatibility/2006">
      <mc:Choice Requires="x14">
        <control shapeId="1030" r:id="rId10" name="OptionButton2">
          <controlPr locked="0" defaultSize="0" autoLine="0" autoPict="0" linkedCell="C14" r:id="rId11">
            <anchor moveWithCells="1">
              <from>
                <xdr:col>2</xdr:col>
                <xdr:colOff>137160</xdr:colOff>
                <xdr:row>13</xdr:row>
                <xdr:rowOff>0</xdr:rowOff>
              </from>
              <to>
                <xdr:col>3</xdr:col>
                <xdr:colOff>0</xdr:colOff>
                <xdr:row>14</xdr:row>
                <xdr:rowOff>0</xdr:rowOff>
              </to>
            </anchor>
          </controlPr>
        </control>
      </mc:Choice>
      <mc:Fallback>
        <control shapeId="1030" r:id="rId10" name="OptionButton2"/>
      </mc:Fallback>
    </mc:AlternateContent>
    <mc:AlternateContent xmlns:mc="http://schemas.openxmlformats.org/markup-compatibility/2006">
      <mc:Choice Requires="x14">
        <control shapeId="1031" r:id="rId12" name="OptionButton4">
          <controlPr locked="0" defaultSize="0" autoLine="0" autoPict="0" linkedCell="C15" r:id="rId13">
            <anchor moveWithCells="1">
              <from>
                <xdr:col>2</xdr:col>
                <xdr:colOff>137160</xdr:colOff>
                <xdr:row>14</xdr:row>
                <xdr:rowOff>0</xdr:rowOff>
              </from>
              <to>
                <xdr:col>3</xdr:col>
                <xdr:colOff>0</xdr:colOff>
                <xdr:row>15</xdr:row>
                <xdr:rowOff>0</xdr:rowOff>
              </to>
            </anchor>
          </controlPr>
        </control>
      </mc:Choice>
      <mc:Fallback>
        <control shapeId="1031" r:id="rId12" name="OptionButton4"/>
      </mc:Fallback>
    </mc:AlternateContent>
    <mc:AlternateContent xmlns:mc="http://schemas.openxmlformats.org/markup-compatibility/2006">
      <mc:Choice Requires="x14">
        <control shapeId="1032" r:id="rId14" name="OptionButton5">
          <controlPr locked="0" defaultSize="0" autoLine="0" autoPict="0" linkedCell="C16" r:id="rId15">
            <anchor moveWithCells="1">
              <from>
                <xdr:col>2</xdr:col>
                <xdr:colOff>137160</xdr:colOff>
                <xdr:row>15</xdr:row>
                <xdr:rowOff>0</xdr:rowOff>
              </from>
              <to>
                <xdr:col>3</xdr:col>
                <xdr:colOff>0</xdr:colOff>
                <xdr:row>16</xdr:row>
                <xdr:rowOff>0</xdr:rowOff>
              </to>
            </anchor>
          </controlPr>
        </control>
      </mc:Choice>
      <mc:Fallback>
        <control shapeId="1032" r:id="rId14" name="OptionButton5"/>
      </mc:Fallback>
    </mc:AlternateContent>
    <mc:AlternateContent xmlns:mc="http://schemas.openxmlformats.org/markup-compatibility/2006">
      <mc:Choice Requires="x14">
        <control shapeId="1033" r:id="rId16" name="OptionButton6">
          <controlPr locked="0" defaultSize="0" autoLine="0" autoPict="0" linkedCell="C17" r:id="rId17">
            <anchor moveWithCells="1">
              <from>
                <xdr:col>2</xdr:col>
                <xdr:colOff>137160</xdr:colOff>
                <xdr:row>16</xdr:row>
                <xdr:rowOff>0</xdr:rowOff>
              </from>
              <to>
                <xdr:col>3</xdr:col>
                <xdr:colOff>0</xdr:colOff>
                <xdr:row>17</xdr:row>
                <xdr:rowOff>0</xdr:rowOff>
              </to>
            </anchor>
          </controlPr>
        </control>
      </mc:Choice>
      <mc:Fallback>
        <control shapeId="1033" r:id="rId16" name="OptionButton6"/>
      </mc:Fallback>
    </mc:AlternateContent>
    <mc:AlternateContent xmlns:mc="http://schemas.openxmlformats.org/markup-compatibility/2006">
      <mc:Choice Requires="x14">
        <control shapeId="1034" r:id="rId18" name="OptionButton7">
          <controlPr locked="0" defaultSize="0" autoLine="0" autoPict="0" linkedCell="C18" r:id="rId19">
            <anchor moveWithCells="1">
              <from>
                <xdr:col>2</xdr:col>
                <xdr:colOff>137160</xdr:colOff>
                <xdr:row>17</xdr:row>
                <xdr:rowOff>0</xdr:rowOff>
              </from>
              <to>
                <xdr:col>3</xdr:col>
                <xdr:colOff>0</xdr:colOff>
                <xdr:row>18</xdr:row>
                <xdr:rowOff>0</xdr:rowOff>
              </to>
            </anchor>
          </controlPr>
        </control>
      </mc:Choice>
      <mc:Fallback>
        <control shapeId="1034" r:id="rId18" name="OptionButton7"/>
      </mc:Fallback>
    </mc:AlternateContent>
    <mc:AlternateContent xmlns:mc="http://schemas.openxmlformats.org/markup-compatibility/2006">
      <mc:Choice Requires="x14">
        <control shapeId="1035" r:id="rId20" name="OptionButton8">
          <controlPr locked="0" defaultSize="0" autoLine="0" autoPict="0" linkedCell="C19" r:id="rId21">
            <anchor moveWithCells="1">
              <from>
                <xdr:col>2</xdr:col>
                <xdr:colOff>137160</xdr:colOff>
                <xdr:row>18</xdr:row>
                <xdr:rowOff>0</xdr:rowOff>
              </from>
              <to>
                <xdr:col>3</xdr:col>
                <xdr:colOff>0</xdr:colOff>
                <xdr:row>19</xdr:row>
                <xdr:rowOff>0</xdr:rowOff>
              </to>
            </anchor>
          </controlPr>
        </control>
      </mc:Choice>
      <mc:Fallback>
        <control shapeId="1035" r:id="rId20" name="OptionButton8"/>
      </mc:Fallback>
    </mc:AlternateContent>
    <mc:AlternateContent xmlns:mc="http://schemas.openxmlformats.org/markup-compatibility/2006">
      <mc:Choice Requires="x14">
        <control shapeId="1036" r:id="rId22" name="OptionButton9">
          <controlPr locked="0" defaultSize="0" autoLine="0" autoPict="0" linkedCell="C20" r:id="rId23">
            <anchor moveWithCells="1">
              <from>
                <xdr:col>2</xdr:col>
                <xdr:colOff>137160</xdr:colOff>
                <xdr:row>18</xdr:row>
                <xdr:rowOff>297180</xdr:rowOff>
              </from>
              <to>
                <xdr:col>3</xdr:col>
                <xdr:colOff>0</xdr:colOff>
                <xdr:row>19</xdr:row>
                <xdr:rowOff>297180</xdr:rowOff>
              </to>
            </anchor>
          </controlPr>
        </control>
      </mc:Choice>
      <mc:Fallback>
        <control shapeId="1036" r:id="rId22" name="OptionButton9"/>
      </mc:Fallback>
    </mc:AlternateContent>
    <mc:AlternateContent xmlns:mc="http://schemas.openxmlformats.org/markup-compatibility/2006">
      <mc:Choice Requires="x14">
        <control shapeId="1037" r:id="rId24" name="OptionButton10">
          <controlPr locked="0" defaultSize="0" autoLine="0" linkedCell="D12" r:id="rId25">
            <anchor moveWithCells="1">
              <from>
                <xdr:col>3</xdr:col>
                <xdr:colOff>137160</xdr:colOff>
                <xdr:row>11</xdr:row>
                <xdr:rowOff>15240</xdr:rowOff>
              </from>
              <to>
                <xdr:col>3</xdr:col>
                <xdr:colOff>3855720</xdr:colOff>
                <xdr:row>12</xdr:row>
                <xdr:rowOff>22860</xdr:rowOff>
              </to>
            </anchor>
          </controlPr>
        </control>
      </mc:Choice>
      <mc:Fallback>
        <control shapeId="1037" r:id="rId24" name="OptionButton10"/>
      </mc:Fallback>
    </mc:AlternateContent>
    <mc:AlternateContent xmlns:mc="http://schemas.openxmlformats.org/markup-compatibility/2006">
      <mc:Choice Requires="x14">
        <control shapeId="1038" r:id="rId26" name="OptionButton11">
          <controlPr locked="0" defaultSize="0" autoLine="0" linkedCell="D13" r:id="rId27">
            <anchor moveWithCells="1">
              <from>
                <xdr:col>3</xdr:col>
                <xdr:colOff>137160</xdr:colOff>
                <xdr:row>12</xdr:row>
                <xdr:rowOff>0</xdr:rowOff>
              </from>
              <to>
                <xdr:col>3</xdr:col>
                <xdr:colOff>3855720</xdr:colOff>
                <xdr:row>13</xdr:row>
                <xdr:rowOff>0</xdr:rowOff>
              </to>
            </anchor>
          </controlPr>
        </control>
      </mc:Choice>
      <mc:Fallback>
        <control shapeId="1038" r:id="rId26" name="OptionButton11"/>
      </mc:Fallback>
    </mc:AlternateContent>
    <mc:AlternateContent xmlns:mc="http://schemas.openxmlformats.org/markup-compatibility/2006">
      <mc:Choice Requires="x14">
        <control shapeId="1039" r:id="rId28" name="OptionButton12">
          <controlPr locked="0" defaultSize="0" autoLine="0" linkedCell="D14" r:id="rId29">
            <anchor moveWithCells="1">
              <from>
                <xdr:col>3</xdr:col>
                <xdr:colOff>137160</xdr:colOff>
                <xdr:row>13</xdr:row>
                <xdr:rowOff>0</xdr:rowOff>
              </from>
              <to>
                <xdr:col>3</xdr:col>
                <xdr:colOff>3855720</xdr:colOff>
                <xdr:row>14</xdr:row>
                <xdr:rowOff>0</xdr:rowOff>
              </to>
            </anchor>
          </controlPr>
        </control>
      </mc:Choice>
      <mc:Fallback>
        <control shapeId="1039" r:id="rId28" name="OptionButton12"/>
      </mc:Fallback>
    </mc:AlternateContent>
    <mc:AlternateContent xmlns:mc="http://schemas.openxmlformats.org/markup-compatibility/2006">
      <mc:Choice Requires="x14">
        <control shapeId="1040" r:id="rId30" name="OptionButton13">
          <controlPr locked="0" defaultSize="0" autoLine="0" linkedCell="D15" r:id="rId31">
            <anchor moveWithCells="1">
              <from>
                <xdr:col>3</xdr:col>
                <xdr:colOff>137160</xdr:colOff>
                <xdr:row>14</xdr:row>
                <xdr:rowOff>0</xdr:rowOff>
              </from>
              <to>
                <xdr:col>3</xdr:col>
                <xdr:colOff>3855720</xdr:colOff>
                <xdr:row>15</xdr:row>
                <xdr:rowOff>0</xdr:rowOff>
              </to>
            </anchor>
          </controlPr>
        </control>
      </mc:Choice>
      <mc:Fallback>
        <control shapeId="1040" r:id="rId30" name="OptionButton13"/>
      </mc:Fallback>
    </mc:AlternateContent>
    <mc:AlternateContent xmlns:mc="http://schemas.openxmlformats.org/markup-compatibility/2006">
      <mc:Choice Requires="x14">
        <control shapeId="1041" r:id="rId32" name="OptionButton14">
          <controlPr locked="0" defaultSize="0" autoLine="0" linkedCell="D16" r:id="rId33">
            <anchor moveWithCells="1">
              <from>
                <xdr:col>3</xdr:col>
                <xdr:colOff>137160</xdr:colOff>
                <xdr:row>15</xdr:row>
                <xdr:rowOff>0</xdr:rowOff>
              </from>
              <to>
                <xdr:col>3</xdr:col>
                <xdr:colOff>3855720</xdr:colOff>
                <xdr:row>16</xdr:row>
                <xdr:rowOff>0</xdr:rowOff>
              </to>
            </anchor>
          </controlPr>
        </control>
      </mc:Choice>
      <mc:Fallback>
        <control shapeId="1041" r:id="rId32" name="OptionButton14"/>
      </mc:Fallback>
    </mc:AlternateContent>
    <mc:AlternateContent xmlns:mc="http://schemas.openxmlformats.org/markup-compatibility/2006">
      <mc:Choice Requires="x14">
        <control shapeId="1042" r:id="rId34" name="OptionButton15">
          <controlPr locked="0" defaultSize="0" autoLine="0" linkedCell="D17" r:id="rId35">
            <anchor moveWithCells="1">
              <from>
                <xdr:col>3</xdr:col>
                <xdr:colOff>137160</xdr:colOff>
                <xdr:row>16</xdr:row>
                <xdr:rowOff>0</xdr:rowOff>
              </from>
              <to>
                <xdr:col>3</xdr:col>
                <xdr:colOff>3855720</xdr:colOff>
                <xdr:row>17</xdr:row>
                <xdr:rowOff>0</xdr:rowOff>
              </to>
            </anchor>
          </controlPr>
        </control>
      </mc:Choice>
      <mc:Fallback>
        <control shapeId="1042" r:id="rId34" name="OptionButton15"/>
      </mc:Fallback>
    </mc:AlternateContent>
    <mc:AlternateContent xmlns:mc="http://schemas.openxmlformats.org/markup-compatibility/2006">
      <mc:Choice Requires="x14">
        <control shapeId="1043" r:id="rId36" name="OptionButton16">
          <controlPr locked="0" defaultSize="0" autoLine="0" linkedCell="D18" r:id="rId37">
            <anchor moveWithCells="1">
              <from>
                <xdr:col>3</xdr:col>
                <xdr:colOff>137160</xdr:colOff>
                <xdr:row>17</xdr:row>
                <xdr:rowOff>0</xdr:rowOff>
              </from>
              <to>
                <xdr:col>3</xdr:col>
                <xdr:colOff>3855720</xdr:colOff>
                <xdr:row>18</xdr:row>
                <xdr:rowOff>0</xdr:rowOff>
              </to>
            </anchor>
          </controlPr>
        </control>
      </mc:Choice>
      <mc:Fallback>
        <control shapeId="1043" r:id="rId36" name="OptionButton16"/>
      </mc:Fallback>
    </mc:AlternateContent>
    <mc:AlternateContent xmlns:mc="http://schemas.openxmlformats.org/markup-compatibility/2006">
      <mc:Choice Requires="x14">
        <control shapeId="1044" r:id="rId38" name="OptionButton17">
          <controlPr locked="0" defaultSize="0" autoLine="0" linkedCell="D19" r:id="rId39">
            <anchor moveWithCells="1">
              <from>
                <xdr:col>3</xdr:col>
                <xdr:colOff>137160</xdr:colOff>
                <xdr:row>18</xdr:row>
                <xdr:rowOff>0</xdr:rowOff>
              </from>
              <to>
                <xdr:col>3</xdr:col>
                <xdr:colOff>3855720</xdr:colOff>
                <xdr:row>19</xdr:row>
                <xdr:rowOff>0</xdr:rowOff>
              </to>
            </anchor>
          </controlPr>
        </control>
      </mc:Choice>
      <mc:Fallback>
        <control shapeId="1044" r:id="rId38" name="OptionButton17"/>
      </mc:Fallback>
    </mc:AlternateContent>
    <mc:AlternateContent xmlns:mc="http://schemas.openxmlformats.org/markup-compatibility/2006">
      <mc:Choice Requires="x14">
        <control shapeId="1045" r:id="rId40" name="OptionButton18">
          <controlPr locked="0" defaultSize="0" autoLine="0" linkedCell="C21" r:id="rId41">
            <anchor moveWithCells="1">
              <from>
                <xdr:col>2</xdr:col>
                <xdr:colOff>137160</xdr:colOff>
                <xdr:row>20</xdr:row>
                <xdr:rowOff>15240</xdr:rowOff>
              </from>
              <to>
                <xdr:col>2</xdr:col>
                <xdr:colOff>3855720</xdr:colOff>
                <xdr:row>21</xdr:row>
                <xdr:rowOff>22860</xdr:rowOff>
              </to>
            </anchor>
          </controlPr>
        </control>
      </mc:Choice>
      <mc:Fallback>
        <control shapeId="1045" r:id="rId40" name="OptionButton18"/>
      </mc:Fallback>
    </mc:AlternateContent>
    <mc:AlternateContent xmlns:mc="http://schemas.openxmlformats.org/markup-compatibility/2006">
      <mc:Choice Requires="x14">
        <control shapeId="1046" r:id="rId42" name="OptionButton19">
          <controlPr locked="0" defaultSize="0" autoLine="0" linkedCell="C22" r:id="rId43">
            <anchor moveWithCells="1">
              <from>
                <xdr:col>2</xdr:col>
                <xdr:colOff>137160</xdr:colOff>
                <xdr:row>21</xdr:row>
                <xdr:rowOff>0</xdr:rowOff>
              </from>
              <to>
                <xdr:col>2</xdr:col>
                <xdr:colOff>3855720</xdr:colOff>
                <xdr:row>22</xdr:row>
                <xdr:rowOff>0</xdr:rowOff>
              </to>
            </anchor>
          </controlPr>
        </control>
      </mc:Choice>
      <mc:Fallback>
        <control shapeId="1046" r:id="rId42" name="OptionButton19"/>
      </mc:Fallback>
    </mc:AlternateContent>
    <mc:AlternateContent xmlns:mc="http://schemas.openxmlformats.org/markup-compatibility/2006">
      <mc:Choice Requires="x14">
        <control shapeId="1047" r:id="rId44" name="OptionButton20">
          <controlPr locked="0" defaultSize="0" autoLine="0" linkedCell="C24" r:id="rId45">
            <anchor moveWithCells="1">
              <from>
                <xdr:col>2</xdr:col>
                <xdr:colOff>137160</xdr:colOff>
                <xdr:row>23</xdr:row>
                <xdr:rowOff>0</xdr:rowOff>
              </from>
              <to>
                <xdr:col>2</xdr:col>
                <xdr:colOff>3855720</xdr:colOff>
                <xdr:row>24</xdr:row>
                <xdr:rowOff>0</xdr:rowOff>
              </to>
            </anchor>
          </controlPr>
        </control>
      </mc:Choice>
      <mc:Fallback>
        <control shapeId="1047" r:id="rId44" name="OptionButton20"/>
      </mc:Fallback>
    </mc:AlternateContent>
    <mc:AlternateContent xmlns:mc="http://schemas.openxmlformats.org/markup-compatibility/2006">
      <mc:Choice Requires="x14">
        <control shapeId="1048" r:id="rId46" name="OptionButton21">
          <controlPr locked="0" defaultSize="0" autoLine="0" linkedCell="C25" r:id="rId47">
            <anchor moveWithCells="1">
              <from>
                <xdr:col>2</xdr:col>
                <xdr:colOff>137160</xdr:colOff>
                <xdr:row>23</xdr:row>
                <xdr:rowOff>297180</xdr:rowOff>
              </from>
              <to>
                <xdr:col>2</xdr:col>
                <xdr:colOff>3855720</xdr:colOff>
                <xdr:row>24</xdr:row>
                <xdr:rowOff>297180</xdr:rowOff>
              </to>
            </anchor>
          </controlPr>
        </control>
      </mc:Choice>
      <mc:Fallback>
        <control shapeId="1048" r:id="rId46" name="OptionButton21"/>
      </mc:Fallback>
    </mc:AlternateContent>
    <mc:AlternateContent xmlns:mc="http://schemas.openxmlformats.org/markup-compatibility/2006">
      <mc:Choice Requires="x14">
        <control shapeId="1050" r:id="rId48" name="OptionButton22">
          <controlPr locked="0" defaultSize="0" autoLine="0" linkedCell="C26" r:id="rId49">
            <anchor moveWithCells="1">
              <from>
                <xdr:col>2</xdr:col>
                <xdr:colOff>137160</xdr:colOff>
                <xdr:row>25</xdr:row>
                <xdr:rowOff>15240</xdr:rowOff>
              </from>
              <to>
                <xdr:col>2</xdr:col>
                <xdr:colOff>3855720</xdr:colOff>
                <xdr:row>26</xdr:row>
                <xdr:rowOff>22860</xdr:rowOff>
              </to>
            </anchor>
          </controlPr>
        </control>
      </mc:Choice>
      <mc:Fallback>
        <control shapeId="1050" r:id="rId48" name="OptionButton22"/>
      </mc:Fallback>
    </mc:AlternateContent>
    <mc:AlternateContent xmlns:mc="http://schemas.openxmlformats.org/markup-compatibility/2006">
      <mc:Choice Requires="x14">
        <control shapeId="1051" r:id="rId50" name="OptionButton23">
          <controlPr locked="0" defaultSize="0" autoLine="0" linkedCell="C27" r:id="rId51">
            <anchor moveWithCells="1">
              <from>
                <xdr:col>2</xdr:col>
                <xdr:colOff>137160</xdr:colOff>
                <xdr:row>26</xdr:row>
                <xdr:rowOff>0</xdr:rowOff>
              </from>
              <to>
                <xdr:col>2</xdr:col>
                <xdr:colOff>3855720</xdr:colOff>
                <xdr:row>27</xdr:row>
                <xdr:rowOff>0</xdr:rowOff>
              </to>
            </anchor>
          </controlPr>
        </control>
      </mc:Choice>
      <mc:Fallback>
        <control shapeId="1051" r:id="rId50" name="OptionButton23"/>
      </mc:Fallback>
    </mc:AlternateContent>
    <mc:AlternateContent xmlns:mc="http://schemas.openxmlformats.org/markup-compatibility/2006">
      <mc:Choice Requires="x14">
        <control shapeId="1052" r:id="rId52" name="OptionButton24">
          <controlPr locked="0" defaultSize="0" autoLine="0" linkedCell="C28" r:id="rId53">
            <anchor moveWithCells="1">
              <from>
                <xdr:col>2</xdr:col>
                <xdr:colOff>137160</xdr:colOff>
                <xdr:row>27</xdr:row>
                <xdr:rowOff>0</xdr:rowOff>
              </from>
              <to>
                <xdr:col>2</xdr:col>
                <xdr:colOff>3855720</xdr:colOff>
                <xdr:row>28</xdr:row>
                <xdr:rowOff>0</xdr:rowOff>
              </to>
            </anchor>
          </controlPr>
        </control>
      </mc:Choice>
      <mc:Fallback>
        <control shapeId="1052" r:id="rId52" name="OptionButton24"/>
      </mc:Fallback>
    </mc:AlternateContent>
    <mc:AlternateContent xmlns:mc="http://schemas.openxmlformats.org/markup-compatibility/2006">
      <mc:Choice Requires="x14">
        <control shapeId="1053" r:id="rId54" name="OptionButton25">
          <controlPr locked="0" defaultSize="0" autoLine="0" linkedCell="C29" r:id="rId55">
            <anchor moveWithCells="1">
              <from>
                <xdr:col>2</xdr:col>
                <xdr:colOff>137160</xdr:colOff>
                <xdr:row>28</xdr:row>
                <xdr:rowOff>0</xdr:rowOff>
              </from>
              <to>
                <xdr:col>2</xdr:col>
                <xdr:colOff>3855720</xdr:colOff>
                <xdr:row>29</xdr:row>
                <xdr:rowOff>0</xdr:rowOff>
              </to>
            </anchor>
          </controlPr>
        </control>
      </mc:Choice>
      <mc:Fallback>
        <control shapeId="1053" r:id="rId54" name="OptionButton25"/>
      </mc:Fallback>
    </mc:AlternateContent>
    <mc:AlternateContent xmlns:mc="http://schemas.openxmlformats.org/markup-compatibility/2006">
      <mc:Choice Requires="x14">
        <control shapeId="1054" r:id="rId56" name="OptionButton26">
          <controlPr locked="0" defaultSize="0" autoLine="0" linkedCell="C30" r:id="rId57">
            <anchor moveWithCells="1">
              <from>
                <xdr:col>2</xdr:col>
                <xdr:colOff>137160</xdr:colOff>
                <xdr:row>29</xdr:row>
                <xdr:rowOff>0</xdr:rowOff>
              </from>
              <to>
                <xdr:col>2</xdr:col>
                <xdr:colOff>3855720</xdr:colOff>
                <xdr:row>30</xdr:row>
                <xdr:rowOff>0</xdr:rowOff>
              </to>
            </anchor>
          </controlPr>
        </control>
      </mc:Choice>
      <mc:Fallback>
        <control shapeId="1054" r:id="rId56" name="OptionButton26"/>
      </mc:Fallback>
    </mc:AlternateContent>
    <mc:AlternateContent xmlns:mc="http://schemas.openxmlformats.org/markup-compatibility/2006">
      <mc:Choice Requires="x14">
        <control shapeId="1055" r:id="rId58" name="OptionButton27">
          <controlPr locked="0" defaultSize="0" autoLine="0" linkedCell="C31" r:id="rId59">
            <anchor moveWithCells="1">
              <from>
                <xdr:col>2</xdr:col>
                <xdr:colOff>137160</xdr:colOff>
                <xdr:row>30</xdr:row>
                <xdr:rowOff>0</xdr:rowOff>
              </from>
              <to>
                <xdr:col>2</xdr:col>
                <xdr:colOff>3855720</xdr:colOff>
                <xdr:row>31</xdr:row>
                <xdr:rowOff>0</xdr:rowOff>
              </to>
            </anchor>
          </controlPr>
        </control>
      </mc:Choice>
      <mc:Fallback>
        <control shapeId="1055" r:id="rId58" name="OptionButton27"/>
      </mc:Fallback>
    </mc:AlternateContent>
    <mc:AlternateContent xmlns:mc="http://schemas.openxmlformats.org/markup-compatibility/2006">
      <mc:Choice Requires="x14">
        <control shapeId="1056" r:id="rId60" name="OptionButton28">
          <controlPr locked="0" defaultSize="0" autoLine="0" linkedCell="C32" r:id="rId61">
            <anchor moveWithCells="1">
              <from>
                <xdr:col>2</xdr:col>
                <xdr:colOff>137160</xdr:colOff>
                <xdr:row>30</xdr:row>
                <xdr:rowOff>297180</xdr:rowOff>
              </from>
              <to>
                <xdr:col>2</xdr:col>
                <xdr:colOff>3855720</xdr:colOff>
                <xdr:row>31</xdr:row>
                <xdr:rowOff>297180</xdr:rowOff>
              </to>
            </anchor>
          </controlPr>
        </control>
      </mc:Choice>
      <mc:Fallback>
        <control shapeId="1056" r:id="rId60" name="OptionButton28"/>
      </mc:Fallback>
    </mc:AlternateContent>
    <mc:AlternateContent xmlns:mc="http://schemas.openxmlformats.org/markup-compatibility/2006">
      <mc:Choice Requires="x14">
        <control shapeId="1057" r:id="rId62" name="OptionButton29">
          <controlPr locked="0" defaultSize="0" autoLine="0" linkedCell="C33" r:id="rId63">
            <anchor moveWithCells="1">
              <from>
                <xdr:col>2</xdr:col>
                <xdr:colOff>137160</xdr:colOff>
                <xdr:row>32</xdr:row>
                <xdr:rowOff>15240</xdr:rowOff>
              </from>
              <to>
                <xdr:col>2</xdr:col>
                <xdr:colOff>3855720</xdr:colOff>
                <xdr:row>33</xdr:row>
                <xdr:rowOff>22860</xdr:rowOff>
              </to>
            </anchor>
          </controlPr>
        </control>
      </mc:Choice>
      <mc:Fallback>
        <control shapeId="1057" r:id="rId62" name="OptionButton29"/>
      </mc:Fallback>
    </mc:AlternateContent>
    <mc:AlternateContent xmlns:mc="http://schemas.openxmlformats.org/markup-compatibility/2006">
      <mc:Choice Requires="x14">
        <control shapeId="1058" r:id="rId64" name="OptionButton30">
          <controlPr locked="0" defaultSize="0" autoLine="0" linkedCell="C34" r:id="rId65">
            <anchor moveWithCells="1">
              <from>
                <xdr:col>2</xdr:col>
                <xdr:colOff>137160</xdr:colOff>
                <xdr:row>33</xdr:row>
                <xdr:rowOff>0</xdr:rowOff>
              </from>
              <to>
                <xdr:col>2</xdr:col>
                <xdr:colOff>3855720</xdr:colOff>
                <xdr:row>34</xdr:row>
                <xdr:rowOff>0</xdr:rowOff>
              </to>
            </anchor>
          </controlPr>
        </control>
      </mc:Choice>
      <mc:Fallback>
        <control shapeId="1058" r:id="rId64" name="OptionButton30"/>
      </mc:Fallback>
    </mc:AlternateContent>
    <mc:AlternateContent xmlns:mc="http://schemas.openxmlformats.org/markup-compatibility/2006">
      <mc:Choice Requires="x14">
        <control shapeId="1059" r:id="rId66" name="OptionButton31">
          <controlPr locked="0" defaultSize="0" autoLine="0" linkedCell="C35" r:id="rId67">
            <anchor moveWithCells="1">
              <from>
                <xdr:col>2</xdr:col>
                <xdr:colOff>137160</xdr:colOff>
                <xdr:row>34</xdr:row>
                <xdr:rowOff>0</xdr:rowOff>
              </from>
              <to>
                <xdr:col>2</xdr:col>
                <xdr:colOff>3855720</xdr:colOff>
                <xdr:row>35</xdr:row>
                <xdr:rowOff>0</xdr:rowOff>
              </to>
            </anchor>
          </controlPr>
        </control>
      </mc:Choice>
      <mc:Fallback>
        <control shapeId="1059" r:id="rId66" name="OptionButton31"/>
      </mc:Fallback>
    </mc:AlternateContent>
    <mc:AlternateContent xmlns:mc="http://schemas.openxmlformats.org/markup-compatibility/2006">
      <mc:Choice Requires="x14">
        <control shapeId="1060" r:id="rId68" name="OptionButton32">
          <controlPr locked="0" defaultSize="0" autoLine="0" linkedCell="C36" r:id="rId69">
            <anchor moveWithCells="1">
              <from>
                <xdr:col>2</xdr:col>
                <xdr:colOff>137160</xdr:colOff>
                <xdr:row>35</xdr:row>
                <xdr:rowOff>0</xdr:rowOff>
              </from>
              <to>
                <xdr:col>2</xdr:col>
                <xdr:colOff>3855720</xdr:colOff>
                <xdr:row>36</xdr:row>
                <xdr:rowOff>0</xdr:rowOff>
              </to>
            </anchor>
          </controlPr>
        </control>
      </mc:Choice>
      <mc:Fallback>
        <control shapeId="1060" r:id="rId68" name="OptionButton32"/>
      </mc:Fallback>
    </mc:AlternateContent>
    <mc:AlternateContent xmlns:mc="http://schemas.openxmlformats.org/markup-compatibility/2006">
      <mc:Choice Requires="x14">
        <control shapeId="1061" r:id="rId70" name="OptionButton33">
          <controlPr locked="0" defaultSize="0" autoLine="0" linkedCell="C37" r:id="rId71">
            <anchor moveWithCells="1">
              <from>
                <xdr:col>2</xdr:col>
                <xdr:colOff>137160</xdr:colOff>
                <xdr:row>36</xdr:row>
                <xdr:rowOff>0</xdr:rowOff>
              </from>
              <to>
                <xdr:col>2</xdr:col>
                <xdr:colOff>3855720</xdr:colOff>
                <xdr:row>37</xdr:row>
                <xdr:rowOff>0</xdr:rowOff>
              </to>
            </anchor>
          </controlPr>
        </control>
      </mc:Choice>
      <mc:Fallback>
        <control shapeId="1061" r:id="rId70" name="OptionButton33"/>
      </mc:Fallback>
    </mc:AlternateContent>
    <mc:AlternateContent xmlns:mc="http://schemas.openxmlformats.org/markup-compatibility/2006">
      <mc:Choice Requires="x14">
        <control shapeId="1062" r:id="rId72" name="OptionButton34">
          <controlPr locked="0" defaultSize="0" autoLine="0" linkedCell="C38" r:id="rId73">
            <anchor moveWithCells="1">
              <from>
                <xdr:col>2</xdr:col>
                <xdr:colOff>137160</xdr:colOff>
                <xdr:row>36</xdr:row>
                <xdr:rowOff>297180</xdr:rowOff>
              </from>
              <to>
                <xdr:col>2</xdr:col>
                <xdr:colOff>3855720</xdr:colOff>
                <xdr:row>37</xdr:row>
                <xdr:rowOff>297180</xdr:rowOff>
              </to>
            </anchor>
          </controlPr>
        </control>
      </mc:Choice>
      <mc:Fallback>
        <control shapeId="1062" r:id="rId72" name="OptionButton34"/>
      </mc:Fallback>
    </mc:AlternateContent>
    <mc:AlternateContent xmlns:mc="http://schemas.openxmlformats.org/markup-compatibility/2006">
      <mc:Choice Requires="x14">
        <control shapeId="1063" r:id="rId74" name="OptionButton35">
          <controlPr locked="0" defaultSize="0" autoLine="0" linkedCell="C42" r:id="rId75">
            <anchor moveWithCells="1">
              <from>
                <xdr:col>2</xdr:col>
                <xdr:colOff>137160</xdr:colOff>
                <xdr:row>41</xdr:row>
                <xdr:rowOff>15240</xdr:rowOff>
              </from>
              <to>
                <xdr:col>2</xdr:col>
                <xdr:colOff>3855720</xdr:colOff>
                <xdr:row>42</xdr:row>
                <xdr:rowOff>22860</xdr:rowOff>
              </to>
            </anchor>
          </controlPr>
        </control>
      </mc:Choice>
      <mc:Fallback>
        <control shapeId="1063" r:id="rId74" name="OptionButton35"/>
      </mc:Fallback>
    </mc:AlternateContent>
    <mc:AlternateContent xmlns:mc="http://schemas.openxmlformats.org/markup-compatibility/2006">
      <mc:Choice Requires="x14">
        <control shapeId="1064" r:id="rId76" name="OptionButton36">
          <controlPr locked="0" defaultSize="0" autoLine="0" linkedCell="C43" r:id="rId77">
            <anchor moveWithCells="1">
              <from>
                <xdr:col>2</xdr:col>
                <xdr:colOff>137160</xdr:colOff>
                <xdr:row>42</xdr:row>
                <xdr:rowOff>0</xdr:rowOff>
              </from>
              <to>
                <xdr:col>2</xdr:col>
                <xdr:colOff>3855720</xdr:colOff>
                <xdr:row>43</xdr:row>
                <xdr:rowOff>0</xdr:rowOff>
              </to>
            </anchor>
          </controlPr>
        </control>
      </mc:Choice>
      <mc:Fallback>
        <control shapeId="1064" r:id="rId76" name="OptionButton36"/>
      </mc:Fallback>
    </mc:AlternateContent>
    <mc:AlternateContent xmlns:mc="http://schemas.openxmlformats.org/markup-compatibility/2006">
      <mc:Choice Requires="x14">
        <control shapeId="1065" r:id="rId78" name="OptionButton37">
          <controlPr locked="0" defaultSize="0" autoLine="0" linkedCell="C44" r:id="rId79">
            <anchor moveWithCells="1">
              <from>
                <xdr:col>2</xdr:col>
                <xdr:colOff>137160</xdr:colOff>
                <xdr:row>43</xdr:row>
                <xdr:rowOff>0</xdr:rowOff>
              </from>
              <to>
                <xdr:col>2</xdr:col>
                <xdr:colOff>3855720</xdr:colOff>
                <xdr:row>44</xdr:row>
                <xdr:rowOff>0</xdr:rowOff>
              </to>
            </anchor>
          </controlPr>
        </control>
      </mc:Choice>
      <mc:Fallback>
        <control shapeId="1065" r:id="rId78" name="OptionButton37"/>
      </mc:Fallback>
    </mc:AlternateContent>
    <mc:AlternateContent xmlns:mc="http://schemas.openxmlformats.org/markup-compatibility/2006">
      <mc:Choice Requires="x14">
        <control shapeId="1066" r:id="rId80" name="OptionButton38">
          <controlPr locked="0" defaultSize="0" autoLine="0" linkedCell="C45" r:id="rId81">
            <anchor moveWithCells="1">
              <from>
                <xdr:col>2</xdr:col>
                <xdr:colOff>137160</xdr:colOff>
                <xdr:row>43</xdr:row>
                <xdr:rowOff>297180</xdr:rowOff>
              </from>
              <to>
                <xdr:col>2</xdr:col>
                <xdr:colOff>3855720</xdr:colOff>
                <xdr:row>44</xdr:row>
                <xdr:rowOff>297180</xdr:rowOff>
              </to>
            </anchor>
          </controlPr>
        </control>
      </mc:Choice>
      <mc:Fallback>
        <control shapeId="1066" r:id="rId80" name="OptionButton38"/>
      </mc:Fallback>
    </mc:AlternateContent>
    <mc:AlternateContent xmlns:mc="http://schemas.openxmlformats.org/markup-compatibility/2006">
      <mc:Choice Requires="x14">
        <control shapeId="1067" r:id="rId82" name="OptionButton39">
          <controlPr locked="0" defaultSize="0" autoLine="0" linkedCell="C47" r:id="rId83">
            <anchor moveWithCells="1">
              <from>
                <xdr:col>2</xdr:col>
                <xdr:colOff>137160</xdr:colOff>
                <xdr:row>46</xdr:row>
                <xdr:rowOff>15240</xdr:rowOff>
              </from>
              <to>
                <xdr:col>2</xdr:col>
                <xdr:colOff>3855720</xdr:colOff>
                <xdr:row>47</xdr:row>
                <xdr:rowOff>22860</xdr:rowOff>
              </to>
            </anchor>
          </controlPr>
        </control>
      </mc:Choice>
      <mc:Fallback>
        <control shapeId="1067" r:id="rId82" name="OptionButton39"/>
      </mc:Fallback>
    </mc:AlternateContent>
    <mc:AlternateContent xmlns:mc="http://schemas.openxmlformats.org/markup-compatibility/2006">
      <mc:Choice Requires="x14">
        <control shapeId="1068" r:id="rId84" name="OptionButton40">
          <controlPr locked="0" defaultSize="0" autoLine="0" linkedCell="C48" r:id="rId85">
            <anchor moveWithCells="1">
              <from>
                <xdr:col>2</xdr:col>
                <xdr:colOff>137160</xdr:colOff>
                <xdr:row>47</xdr:row>
                <xdr:rowOff>0</xdr:rowOff>
              </from>
              <to>
                <xdr:col>2</xdr:col>
                <xdr:colOff>3855720</xdr:colOff>
                <xdr:row>48</xdr:row>
                <xdr:rowOff>0</xdr:rowOff>
              </to>
            </anchor>
          </controlPr>
        </control>
      </mc:Choice>
      <mc:Fallback>
        <control shapeId="1068" r:id="rId84" name="OptionButton40"/>
      </mc:Fallback>
    </mc:AlternateContent>
    <mc:AlternateContent xmlns:mc="http://schemas.openxmlformats.org/markup-compatibility/2006">
      <mc:Choice Requires="x14">
        <control shapeId="1071" r:id="rId86" name="OptionButton43">
          <controlPr locked="0" defaultSize="0" autoLine="0" linkedCell="C50" r:id="rId87">
            <anchor moveWithCells="1">
              <from>
                <xdr:col>2</xdr:col>
                <xdr:colOff>137160</xdr:colOff>
                <xdr:row>48</xdr:row>
                <xdr:rowOff>297180</xdr:rowOff>
              </from>
              <to>
                <xdr:col>2</xdr:col>
                <xdr:colOff>3855720</xdr:colOff>
                <xdr:row>49</xdr:row>
                <xdr:rowOff>297180</xdr:rowOff>
              </to>
            </anchor>
          </controlPr>
        </control>
      </mc:Choice>
      <mc:Fallback>
        <control shapeId="1071" r:id="rId86" name="OptionButton43"/>
      </mc:Fallback>
    </mc:AlternateContent>
    <mc:AlternateContent xmlns:mc="http://schemas.openxmlformats.org/markup-compatibility/2006">
      <mc:Choice Requires="x14">
        <control shapeId="1073" r:id="rId88" name="OptionButton44">
          <controlPr locked="0" defaultSize="0" autoLine="0" linkedCell="C51" r:id="rId89">
            <anchor moveWithCells="1">
              <from>
                <xdr:col>2</xdr:col>
                <xdr:colOff>137160</xdr:colOff>
                <xdr:row>50</xdr:row>
                <xdr:rowOff>15240</xdr:rowOff>
              </from>
              <to>
                <xdr:col>2</xdr:col>
                <xdr:colOff>3855720</xdr:colOff>
                <xdr:row>51</xdr:row>
                <xdr:rowOff>22860</xdr:rowOff>
              </to>
            </anchor>
          </controlPr>
        </control>
      </mc:Choice>
      <mc:Fallback>
        <control shapeId="1073" r:id="rId88" name="OptionButton44"/>
      </mc:Fallback>
    </mc:AlternateContent>
    <mc:AlternateContent xmlns:mc="http://schemas.openxmlformats.org/markup-compatibility/2006">
      <mc:Choice Requires="x14">
        <control shapeId="1074" r:id="rId90" name="OptionButton45">
          <controlPr locked="0" defaultSize="0" autoLine="0" linkedCell="C52" r:id="rId91">
            <anchor moveWithCells="1">
              <from>
                <xdr:col>2</xdr:col>
                <xdr:colOff>137160</xdr:colOff>
                <xdr:row>51</xdr:row>
                <xdr:rowOff>0</xdr:rowOff>
              </from>
              <to>
                <xdr:col>2</xdr:col>
                <xdr:colOff>3855720</xdr:colOff>
                <xdr:row>52</xdr:row>
                <xdr:rowOff>0</xdr:rowOff>
              </to>
            </anchor>
          </controlPr>
        </control>
      </mc:Choice>
      <mc:Fallback>
        <control shapeId="1074" r:id="rId90" name="OptionButton45"/>
      </mc:Fallback>
    </mc:AlternateContent>
    <mc:AlternateContent xmlns:mc="http://schemas.openxmlformats.org/markup-compatibility/2006">
      <mc:Choice Requires="x14">
        <control shapeId="1075" r:id="rId92" name="OptionButton46">
          <controlPr locked="0" defaultSize="0" autoLine="0" linkedCell="C53" r:id="rId93">
            <anchor moveWithCells="1">
              <from>
                <xdr:col>2</xdr:col>
                <xdr:colOff>137160</xdr:colOff>
                <xdr:row>51</xdr:row>
                <xdr:rowOff>297180</xdr:rowOff>
              </from>
              <to>
                <xdr:col>2</xdr:col>
                <xdr:colOff>3855720</xdr:colOff>
                <xdr:row>52</xdr:row>
                <xdr:rowOff>297180</xdr:rowOff>
              </to>
            </anchor>
          </controlPr>
        </control>
      </mc:Choice>
      <mc:Fallback>
        <control shapeId="1075" r:id="rId92" name="OptionButton46"/>
      </mc:Fallback>
    </mc:AlternateContent>
    <mc:AlternateContent xmlns:mc="http://schemas.openxmlformats.org/markup-compatibility/2006">
      <mc:Choice Requires="x14">
        <control shapeId="1076" r:id="rId94" name="OptionButton47">
          <controlPr locked="0" defaultSize="0" autoLine="0" autoPict="0" linkedCell="C23" r:id="rId95">
            <anchor moveWithCells="1">
              <from>
                <xdr:col>2</xdr:col>
                <xdr:colOff>144780</xdr:colOff>
                <xdr:row>22</xdr:row>
                <xdr:rowOff>0</xdr:rowOff>
              </from>
              <to>
                <xdr:col>3</xdr:col>
                <xdr:colOff>7620</xdr:colOff>
                <xdr:row>23</xdr:row>
                <xdr:rowOff>0</xdr:rowOff>
              </to>
            </anchor>
          </controlPr>
        </control>
      </mc:Choice>
      <mc:Fallback>
        <control shapeId="1076" r:id="rId94" name="OptionButton47"/>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7D60-5E9F-44DD-AEF9-2AD6C08EFCBC}">
  <sheetPr codeName="Sheet3">
    <outlinePr summaryBelow="0"/>
  </sheetPr>
  <dimension ref="A1:AH162"/>
  <sheetViews>
    <sheetView zoomScaleNormal="100" workbookViewId="0">
      <pane xSplit="4" ySplit="5" topLeftCell="E6" activePane="bottomRight" state="frozen"/>
      <selection activeCell="C5" sqref="C5:D5"/>
      <selection pane="topRight" activeCell="C5" sqref="C5:D5"/>
      <selection pane="bottomLeft" activeCell="C5" sqref="C5:D5"/>
      <selection pane="bottomRight" activeCell="C7" sqref="C7"/>
    </sheetView>
  </sheetViews>
  <sheetFormatPr defaultColWidth="0" defaultRowHeight="14.4" zeroHeight="1" x14ac:dyDescent="0.3"/>
  <cols>
    <col min="1" max="1" width="16" style="5" bestFit="1" customWidth="1"/>
    <col min="2" max="2" width="16" style="5" hidden="1" customWidth="1"/>
    <col min="3" max="3" width="15" style="2" bestFit="1" customWidth="1"/>
    <col min="4" max="4" width="8" style="3" bestFit="1" customWidth="1"/>
    <col min="5" max="21" width="12.6328125" style="3" customWidth="1"/>
    <col min="22" max="22" width="12.6328125" style="1" customWidth="1"/>
    <col min="23" max="23" width="8.984375E-2" style="58" customWidth="1"/>
    <col min="24" max="25" width="12.6328125" style="1" hidden="1" customWidth="1"/>
    <col min="26" max="29" width="10.6328125" style="1" hidden="1" customWidth="1"/>
    <col min="30" max="30" width="12.90625" style="1" hidden="1" customWidth="1"/>
    <col min="31" max="34" width="0" style="1" hidden="1" customWidth="1"/>
    <col min="35" max="16384" width="10.6328125" style="1" hidden="1"/>
  </cols>
  <sheetData>
    <row r="1" spans="1:34" ht="30" customHeight="1" x14ac:dyDescent="0.3">
      <c r="A1" s="99"/>
      <c r="B1" s="99"/>
      <c r="C1" s="100"/>
      <c r="D1" s="101"/>
      <c r="E1" s="99" t="s">
        <v>56</v>
      </c>
      <c r="F1" s="97"/>
      <c r="G1" s="97"/>
      <c r="H1" s="9" t="s">
        <v>216</v>
      </c>
      <c r="I1" s="10"/>
      <c r="J1" s="10"/>
      <c r="K1" s="10"/>
      <c r="L1" s="10"/>
      <c r="M1" s="10"/>
      <c r="N1" s="8" t="s">
        <v>217</v>
      </c>
      <c r="O1" s="8"/>
      <c r="P1" s="7"/>
      <c r="Q1" s="7"/>
      <c r="R1" s="7"/>
      <c r="S1" s="7"/>
      <c r="T1" s="7"/>
      <c r="U1" s="7"/>
      <c r="V1" s="100"/>
      <c r="W1" s="57"/>
    </row>
    <row r="2" spans="1:34" s="2" customFormat="1" ht="115.2" x14ac:dyDescent="0.3">
      <c r="A2" s="98" t="s">
        <v>46</v>
      </c>
      <c r="B2" s="98"/>
      <c r="C2" s="98" t="s">
        <v>45</v>
      </c>
      <c r="D2" s="98" t="s">
        <v>47</v>
      </c>
      <c r="E2" s="107" t="s">
        <v>60</v>
      </c>
      <c r="F2" s="107" t="s">
        <v>267</v>
      </c>
      <c r="G2" s="107" t="s">
        <v>59</v>
      </c>
      <c r="H2" s="108" t="s">
        <v>200</v>
      </c>
      <c r="I2" s="108" t="s">
        <v>8</v>
      </c>
      <c r="J2" s="108" t="s">
        <v>69</v>
      </c>
      <c r="K2" s="108" t="s">
        <v>9</v>
      </c>
      <c r="L2" s="108" t="s">
        <v>262</v>
      </c>
      <c r="M2" s="108" t="s">
        <v>65</v>
      </c>
      <c r="N2" s="112" t="s">
        <v>201</v>
      </c>
      <c r="O2" s="112" t="s">
        <v>266</v>
      </c>
      <c r="P2" s="112" t="s">
        <v>8</v>
      </c>
      <c r="Q2" s="112" t="s">
        <v>69</v>
      </c>
      <c r="R2" s="112" t="s">
        <v>202</v>
      </c>
      <c r="S2" s="112" t="s">
        <v>64</v>
      </c>
      <c r="T2" s="112" t="s">
        <v>262</v>
      </c>
      <c r="U2" s="112" t="s">
        <v>65</v>
      </c>
      <c r="V2" s="109" t="s">
        <v>44</v>
      </c>
      <c r="W2" s="55"/>
      <c r="X2" s="2" t="s">
        <v>200</v>
      </c>
      <c r="Y2" s="2" t="s">
        <v>8</v>
      </c>
      <c r="Z2" s="2" t="s">
        <v>69</v>
      </c>
      <c r="AA2" s="2" t="s">
        <v>9</v>
      </c>
      <c r="AB2" s="2" t="s">
        <v>262</v>
      </c>
      <c r="AD2" s="2" t="s">
        <v>200</v>
      </c>
      <c r="AE2" s="2" t="s">
        <v>8</v>
      </c>
      <c r="AF2" s="2" t="s">
        <v>69</v>
      </c>
      <c r="AG2" s="2" t="s">
        <v>9</v>
      </c>
      <c r="AH2" s="2" t="s">
        <v>262</v>
      </c>
    </row>
    <row r="3" spans="1:34" s="2" customFormat="1" x14ac:dyDescent="0.3">
      <c r="A3" s="98"/>
      <c r="B3" s="98"/>
      <c r="C3" s="98"/>
      <c r="D3" s="98"/>
      <c r="E3" s="102" t="s">
        <v>198</v>
      </c>
      <c r="F3" s="102" t="s">
        <v>198</v>
      </c>
      <c r="G3" s="102" t="s">
        <v>198</v>
      </c>
      <c r="H3" s="17" t="s">
        <v>199</v>
      </c>
      <c r="I3" s="17" t="s">
        <v>199</v>
      </c>
      <c r="J3" s="17" t="s">
        <v>199</v>
      </c>
      <c r="K3" s="17" t="s">
        <v>199</v>
      </c>
      <c r="L3" s="17" t="s">
        <v>199</v>
      </c>
      <c r="M3" s="17" t="s">
        <v>199</v>
      </c>
      <c r="N3" s="110" t="s">
        <v>199</v>
      </c>
      <c r="O3" s="110" t="s">
        <v>199</v>
      </c>
      <c r="P3" s="110" t="s">
        <v>199</v>
      </c>
      <c r="Q3" s="110" t="s">
        <v>199</v>
      </c>
      <c r="R3" s="110" t="s">
        <v>199</v>
      </c>
      <c r="S3" s="110" t="s">
        <v>199</v>
      </c>
      <c r="T3" s="110" t="s">
        <v>199</v>
      </c>
      <c r="U3" s="110" t="s">
        <v>199</v>
      </c>
      <c r="V3" s="98"/>
      <c r="W3" s="55"/>
    </row>
    <row r="4" spans="1:34" s="2" customFormat="1" x14ac:dyDescent="0.3">
      <c r="A4" s="98"/>
      <c r="B4" s="98"/>
      <c r="C4" s="98"/>
      <c r="D4" s="98"/>
      <c r="E4" s="102" t="s">
        <v>57</v>
      </c>
      <c r="F4" s="117" t="s">
        <v>58</v>
      </c>
      <c r="G4" s="102" t="s">
        <v>58</v>
      </c>
      <c r="H4" s="17" t="s">
        <v>57</v>
      </c>
      <c r="I4" s="17" t="s">
        <v>57</v>
      </c>
      <c r="J4" s="17" t="s">
        <v>57</v>
      </c>
      <c r="K4" s="17" t="s">
        <v>57</v>
      </c>
      <c r="L4" s="17" t="s">
        <v>57</v>
      </c>
      <c r="M4" s="17" t="s">
        <v>58</v>
      </c>
      <c r="N4" s="110" t="s">
        <v>57</v>
      </c>
      <c r="O4" s="113" t="s">
        <v>58</v>
      </c>
      <c r="P4" s="110" t="s">
        <v>57</v>
      </c>
      <c r="Q4" s="110" t="s">
        <v>57</v>
      </c>
      <c r="R4" s="110" t="s">
        <v>57</v>
      </c>
      <c r="S4" s="110" t="s">
        <v>57</v>
      </c>
      <c r="T4" s="110" t="s">
        <v>57</v>
      </c>
      <c r="U4" s="110" t="s">
        <v>58</v>
      </c>
      <c r="V4" s="98" t="s">
        <v>58</v>
      </c>
      <c r="W4" s="55"/>
    </row>
    <row r="5" spans="1:34" s="49" customFormat="1" ht="68.400000000000006" x14ac:dyDescent="0.3">
      <c r="A5" s="103" t="s">
        <v>135</v>
      </c>
      <c r="B5" s="103"/>
      <c r="C5" s="104" t="s">
        <v>196</v>
      </c>
      <c r="D5" s="104" t="s">
        <v>195</v>
      </c>
      <c r="E5" s="104" t="s">
        <v>218</v>
      </c>
      <c r="F5" s="104" t="s">
        <v>203</v>
      </c>
      <c r="G5" s="104" t="s">
        <v>197</v>
      </c>
      <c r="H5" s="50" t="s">
        <v>204</v>
      </c>
      <c r="I5" s="50" t="s">
        <v>205</v>
      </c>
      <c r="J5" s="50" t="s">
        <v>206</v>
      </c>
      <c r="K5" s="50" t="s">
        <v>207</v>
      </c>
      <c r="L5" s="50" t="s">
        <v>263</v>
      </c>
      <c r="M5" s="50" t="s">
        <v>208</v>
      </c>
      <c r="N5" s="111" t="s">
        <v>209</v>
      </c>
      <c r="O5" s="111" t="s">
        <v>214</v>
      </c>
      <c r="P5" s="111" t="s">
        <v>210</v>
      </c>
      <c r="Q5" s="111" t="s">
        <v>211</v>
      </c>
      <c r="R5" s="111" t="s">
        <v>212</v>
      </c>
      <c r="S5" s="111" t="s">
        <v>213</v>
      </c>
      <c r="T5" s="111" t="s">
        <v>264</v>
      </c>
      <c r="U5" s="111" t="s">
        <v>215</v>
      </c>
      <c r="V5" s="104" t="s">
        <v>215</v>
      </c>
      <c r="W5" s="59"/>
    </row>
    <row r="6" spans="1:34" ht="30" customHeight="1" x14ac:dyDescent="0.3">
      <c r="A6" s="89" t="s">
        <v>133</v>
      </c>
      <c r="B6" s="4"/>
      <c r="C6" s="92"/>
      <c r="D6" s="93"/>
      <c r="E6" s="94" t="s">
        <v>7</v>
      </c>
      <c r="F6" s="94" t="s">
        <v>7</v>
      </c>
      <c r="G6" s="94" t="s">
        <v>7</v>
      </c>
      <c r="H6" s="26" t="s">
        <v>68</v>
      </c>
      <c r="I6" s="26" t="s">
        <v>68</v>
      </c>
      <c r="J6" s="26" t="s">
        <v>68</v>
      </c>
      <c r="K6" s="26" t="s">
        <v>68</v>
      </c>
      <c r="L6" s="26" t="s">
        <v>68</v>
      </c>
      <c r="M6" s="19" t="s">
        <v>63</v>
      </c>
      <c r="N6" s="114" t="s">
        <v>7</v>
      </c>
      <c r="O6" s="114" t="s">
        <v>7</v>
      </c>
      <c r="P6" s="114" t="s">
        <v>7</v>
      </c>
      <c r="Q6" s="114" t="s">
        <v>7</v>
      </c>
      <c r="R6" s="114" t="s">
        <v>7</v>
      </c>
      <c r="S6" s="114" t="s">
        <v>7</v>
      </c>
      <c r="T6" s="114" t="s">
        <v>7</v>
      </c>
      <c r="U6" s="114" t="s">
        <v>7</v>
      </c>
      <c r="V6" s="88" t="s">
        <v>63</v>
      </c>
      <c r="W6" s="57"/>
      <c r="X6" s="1" t="str">
        <f>H6</f>
        <v>通貨を選択</v>
      </c>
      <c r="Y6" s="1" t="str">
        <f>I6</f>
        <v>通貨を選択</v>
      </c>
      <c r="Z6" s="1" t="str">
        <f>J6</f>
        <v>通貨を選択</v>
      </c>
      <c r="AA6" s="1" t="str">
        <f>K6</f>
        <v>通貨を選択</v>
      </c>
      <c r="AB6" s="1" t="str">
        <f>L6</f>
        <v>通貨を選択</v>
      </c>
      <c r="AD6" s="1" t="s">
        <v>7</v>
      </c>
      <c r="AE6" s="1" t="s">
        <v>7</v>
      </c>
      <c r="AF6" s="1" t="s">
        <v>7</v>
      </c>
      <c r="AG6" s="1" t="s">
        <v>7</v>
      </c>
      <c r="AH6" s="1" t="s">
        <v>7</v>
      </c>
    </row>
    <row r="7" spans="1:34" s="13" customFormat="1" ht="15" customHeight="1" x14ac:dyDescent="0.3">
      <c r="A7" s="90" t="s">
        <v>50</v>
      </c>
      <c r="B7" s="11" t="s">
        <v>219</v>
      </c>
      <c r="C7" s="21"/>
      <c r="D7" s="22"/>
      <c r="E7" s="23"/>
      <c r="F7" s="23"/>
      <c r="G7" s="95" t="str">
        <f t="shared" ref="G7:G70" si="0">IF(OR(E7&lt;&gt;"",F7&lt;&gt;""),E7*12+F7,"")</f>
        <v/>
      </c>
      <c r="H7" s="23"/>
      <c r="I7" s="23"/>
      <c r="J7" s="23"/>
      <c r="K7" s="23"/>
      <c r="L7" s="23"/>
      <c r="M7" s="12">
        <f>SUM(AD7:AH7)*12</f>
        <v>0</v>
      </c>
      <c r="N7" s="23"/>
      <c r="O7" s="23"/>
      <c r="P7" s="23"/>
      <c r="Q7" s="23"/>
      <c r="R7" s="23">
        <v>0</v>
      </c>
      <c r="S7" s="23"/>
      <c r="T7" s="23"/>
      <c r="U7" s="115">
        <f>SUM(N7,P7:T7)*12+O7</f>
        <v>0</v>
      </c>
      <c r="V7" s="105">
        <f>M7+U7</f>
        <v>0</v>
      </c>
      <c r="W7" s="60"/>
      <c r="X7" s="13" t="e">
        <f>IF((X6="通貨を選択"),NA(),INDEX(為替レート[100JPY当たり],MATCH(②給与情報!X6,為替レート[通貨],0),1))</f>
        <v>#N/A</v>
      </c>
      <c r="Y7" s="13" t="e">
        <f>IF((Y6="通貨を選択"),NA(),INDEX(為替レート[100JPY当たり],MATCH(②給与情報!Y6,為替レート[通貨],0),1))</f>
        <v>#N/A</v>
      </c>
      <c r="Z7" s="13" t="e">
        <f>IF((Z6="通貨を選択"),NA(),INDEX(為替レート[100JPY当たり],MATCH(②給与情報!Z6,為替レート[通貨],0),1))</f>
        <v>#N/A</v>
      </c>
      <c r="AA7" s="13" t="e">
        <f>IF((AA6="通貨を選択"),NA(),INDEX(為替レート[100JPY当たり],MATCH(②給与情報!AA6,為替レート[通貨],0),1))</f>
        <v>#N/A</v>
      </c>
      <c r="AB7" s="13" t="e">
        <f>IF((AB6="通貨を選択"),NA(),INDEX(為替レート[100JPY当たり],MATCH(②給与情報!AB6,為替レート[通貨],0),1))</f>
        <v>#N/A</v>
      </c>
      <c r="AD7" s="14">
        <f>IF(H7&lt;&gt;"",H7/X7*100,0)</f>
        <v>0</v>
      </c>
      <c r="AE7" s="14">
        <f t="shared" ref="AD7:AH12" si="1">IF(I7&lt;&gt;"",I7/Y7*100,0)</f>
        <v>0</v>
      </c>
      <c r="AF7" s="14">
        <f t="shared" si="1"/>
        <v>0</v>
      </c>
      <c r="AG7" s="14">
        <f t="shared" si="1"/>
        <v>0</v>
      </c>
      <c r="AH7" s="14">
        <f t="shared" si="1"/>
        <v>0</v>
      </c>
    </row>
    <row r="8" spans="1:34" s="13" customFormat="1" ht="15" customHeight="1" x14ac:dyDescent="0.3">
      <c r="A8" s="90" t="s">
        <v>51</v>
      </c>
      <c r="B8" s="11" t="s">
        <v>219</v>
      </c>
      <c r="C8" s="21"/>
      <c r="D8" s="22"/>
      <c r="E8" s="23"/>
      <c r="F8" s="23"/>
      <c r="G8" s="95" t="str">
        <f t="shared" si="0"/>
        <v/>
      </c>
      <c r="H8" s="23"/>
      <c r="I8" s="23"/>
      <c r="J8" s="23"/>
      <c r="K8" s="23"/>
      <c r="L8" s="23"/>
      <c r="M8" s="12">
        <f t="shared" ref="M8:M12" si="2">SUM(AD8:AH8)*12</f>
        <v>0</v>
      </c>
      <c r="N8" s="23"/>
      <c r="O8" s="23"/>
      <c r="P8" s="23"/>
      <c r="Q8" s="23"/>
      <c r="R8" s="23">
        <v>0</v>
      </c>
      <c r="S8" s="23"/>
      <c r="T8" s="23"/>
      <c r="U8" s="115">
        <f t="shared" ref="U8:U12" si="3">SUM(N8,P8:T8)*12+O8</f>
        <v>0</v>
      </c>
      <c r="V8" s="105">
        <f t="shared" ref="V8:V12" si="4">M8+U8</f>
        <v>0</v>
      </c>
      <c r="W8" s="60"/>
      <c r="X8" s="13" t="e">
        <f>IF((X6="通貨を選択"),NA(),INDEX(為替レート[100JPY当たり],MATCH(②給与情報!X6,為替レート[通貨],0),1))</f>
        <v>#N/A</v>
      </c>
      <c r="Y8" s="13" t="e">
        <f>IF((Y6="通貨を選択"),NA(),INDEX(為替レート[100JPY当たり],MATCH(②給与情報!Y6,為替レート[通貨],0),1))</f>
        <v>#N/A</v>
      </c>
      <c r="Z8" s="13" t="e">
        <f>IF((Z6="通貨を選択"),NA(),INDEX(為替レート[100JPY当たり],MATCH(②給与情報!Z6,為替レート[通貨],0),1))</f>
        <v>#N/A</v>
      </c>
      <c r="AA8" s="13" t="e">
        <f>IF((AA6="通貨を選択"),NA(),INDEX(為替レート[100JPY当たり],MATCH(②給与情報!AA6,為替レート[通貨],0),1))</f>
        <v>#N/A</v>
      </c>
      <c r="AB8" s="13" t="e">
        <f>IF((AB6="通貨を選択"),NA(),INDEX(為替レート[100JPY当たり],MATCH(②給与情報!AB6,為替レート[通貨],0),1))</f>
        <v>#N/A</v>
      </c>
      <c r="AD8" s="14">
        <f t="shared" si="1"/>
        <v>0</v>
      </c>
      <c r="AE8" s="14">
        <f>IF(I8&lt;&gt;"",I8/Y8*100,0)</f>
        <v>0</v>
      </c>
      <c r="AF8" s="14">
        <f t="shared" si="1"/>
        <v>0</v>
      </c>
      <c r="AG8" s="14">
        <f t="shared" si="1"/>
        <v>0</v>
      </c>
      <c r="AH8" s="14">
        <f t="shared" si="1"/>
        <v>0</v>
      </c>
    </row>
    <row r="9" spans="1:34" s="13" customFormat="1" ht="15" customHeight="1" x14ac:dyDescent="0.3">
      <c r="A9" s="90" t="s">
        <v>52</v>
      </c>
      <c r="B9" s="11" t="s">
        <v>219</v>
      </c>
      <c r="C9" s="21"/>
      <c r="D9" s="22"/>
      <c r="E9" s="23"/>
      <c r="F9" s="23"/>
      <c r="G9" s="95" t="str">
        <f t="shared" si="0"/>
        <v/>
      </c>
      <c r="H9" s="23"/>
      <c r="I9" s="23"/>
      <c r="J9" s="23"/>
      <c r="K9" s="23"/>
      <c r="L9" s="23"/>
      <c r="M9" s="12">
        <f t="shared" si="2"/>
        <v>0</v>
      </c>
      <c r="N9" s="23"/>
      <c r="O9" s="23"/>
      <c r="P9" s="23"/>
      <c r="Q9" s="23"/>
      <c r="R9" s="23">
        <v>0</v>
      </c>
      <c r="S9" s="23"/>
      <c r="T9" s="23"/>
      <c r="U9" s="115">
        <f t="shared" si="3"/>
        <v>0</v>
      </c>
      <c r="V9" s="105">
        <f t="shared" si="4"/>
        <v>0</v>
      </c>
      <c r="W9" s="60"/>
      <c r="X9" s="13" t="e">
        <f>IF((X6="通貨を選択"),NA(),INDEX(為替レート[100JPY当たり],MATCH(②給与情報!X6,為替レート[通貨],0),1))</f>
        <v>#N/A</v>
      </c>
      <c r="Y9" s="13" t="e">
        <f>IF((Y6="通貨を選択"),NA(),INDEX(為替レート[100JPY当たり],MATCH(②給与情報!Y6,為替レート[通貨],0),1))</f>
        <v>#N/A</v>
      </c>
      <c r="Z9" s="13" t="e">
        <f>IF((Z6="通貨を選択"),NA(),INDEX(為替レート[100JPY当たり],MATCH(②給与情報!Z6,為替レート[通貨],0),1))</f>
        <v>#N/A</v>
      </c>
      <c r="AA9" s="13" t="e">
        <f>IF((AA6="通貨を選択"),NA(),INDEX(為替レート[100JPY当たり],MATCH(②給与情報!AA6,為替レート[通貨],0),1))</f>
        <v>#N/A</v>
      </c>
      <c r="AB9" s="13" t="e">
        <f>IF((AB6="通貨を選択"),NA(),INDEX(為替レート[100JPY当たり],MATCH(②給与情報!AB6,為替レート[通貨],0),1))</f>
        <v>#N/A</v>
      </c>
      <c r="AD9" s="14">
        <f t="shared" si="1"/>
        <v>0</v>
      </c>
      <c r="AE9" s="14">
        <f t="shared" si="1"/>
        <v>0</v>
      </c>
      <c r="AF9" s="14">
        <f t="shared" si="1"/>
        <v>0</v>
      </c>
      <c r="AG9" s="14">
        <f t="shared" si="1"/>
        <v>0</v>
      </c>
      <c r="AH9" s="14">
        <f t="shared" si="1"/>
        <v>0</v>
      </c>
    </row>
    <row r="10" spans="1:34" s="13" customFormat="1" ht="15" customHeight="1" x14ac:dyDescent="0.3">
      <c r="A10" s="90" t="s">
        <v>53</v>
      </c>
      <c r="B10" s="11" t="s">
        <v>219</v>
      </c>
      <c r="C10" s="21"/>
      <c r="D10" s="118">
        <v>0</v>
      </c>
      <c r="E10" s="23"/>
      <c r="F10" s="23"/>
      <c r="G10" s="95" t="str">
        <f t="shared" si="0"/>
        <v/>
      </c>
      <c r="H10" s="23"/>
      <c r="I10" s="23"/>
      <c r="J10" s="23"/>
      <c r="K10" s="23"/>
      <c r="L10" s="23"/>
      <c r="M10" s="12">
        <f t="shared" si="2"/>
        <v>0</v>
      </c>
      <c r="N10" s="23"/>
      <c r="O10" s="23"/>
      <c r="P10" s="23"/>
      <c r="Q10" s="23"/>
      <c r="R10" s="23"/>
      <c r="S10" s="23"/>
      <c r="T10" s="23"/>
      <c r="U10" s="115">
        <f t="shared" si="3"/>
        <v>0</v>
      </c>
      <c r="V10" s="105">
        <f t="shared" si="4"/>
        <v>0</v>
      </c>
      <c r="W10" s="60"/>
      <c r="X10" s="13" t="e">
        <f>IF((X6="通貨を選択"),NA(),INDEX(為替レート[100JPY当たり],MATCH(②給与情報!X6,為替レート[通貨],0),1))</f>
        <v>#N/A</v>
      </c>
      <c r="Y10" s="13" t="e">
        <f>IF((Y6="通貨を選択"),NA(),INDEX(為替レート[100JPY当たり],MATCH(②給与情報!Y6,為替レート[通貨],0),1))</f>
        <v>#N/A</v>
      </c>
      <c r="Z10" s="13" t="e">
        <f>IF((Z6="通貨を選択"),NA(),INDEX(為替レート[100JPY当たり],MATCH(②給与情報!Z6,為替レート[通貨],0),1))</f>
        <v>#N/A</v>
      </c>
      <c r="AA10" s="13" t="e">
        <f>IF((AA6="通貨を選択"),NA(),INDEX(為替レート[100JPY当たり],MATCH(②給与情報!AA6,為替レート[通貨],0),1))</f>
        <v>#N/A</v>
      </c>
      <c r="AB10" s="13" t="e">
        <f>IF((AB6="通貨を選択"),NA(),INDEX(為替レート[100JPY当たり],MATCH(②給与情報!AB6,為替レート[通貨],0),1))</f>
        <v>#N/A</v>
      </c>
      <c r="AD10" s="14">
        <f t="shared" si="1"/>
        <v>0</v>
      </c>
      <c r="AE10" s="14">
        <f t="shared" si="1"/>
        <v>0</v>
      </c>
      <c r="AF10" s="14">
        <f t="shared" si="1"/>
        <v>0</v>
      </c>
      <c r="AG10" s="14">
        <f t="shared" si="1"/>
        <v>0</v>
      </c>
      <c r="AH10" s="14">
        <f t="shared" si="1"/>
        <v>0</v>
      </c>
    </row>
    <row r="11" spans="1:34" s="13" customFormat="1" ht="15" customHeight="1" x14ac:dyDescent="0.3">
      <c r="A11" s="90" t="s">
        <v>54</v>
      </c>
      <c r="B11" s="11" t="s">
        <v>219</v>
      </c>
      <c r="C11" s="21"/>
      <c r="D11" s="118">
        <v>0</v>
      </c>
      <c r="E11" s="23"/>
      <c r="F11" s="23"/>
      <c r="G11" s="95" t="str">
        <f t="shared" si="0"/>
        <v/>
      </c>
      <c r="H11" s="23"/>
      <c r="I11" s="23"/>
      <c r="J11" s="23"/>
      <c r="K11" s="23"/>
      <c r="L11" s="23"/>
      <c r="M11" s="12">
        <f t="shared" si="2"/>
        <v>0</v>
      </c>
      <c r="N11" s="23"/>
      <c r="O11" s="23"/>
      <c r="P11" s="23"/>
      <c r="Q11" s="23"/>
      <c r="R11" s="23"/>
      <c r="S11" s="23"/>
      <c r="T11" s="23"/>
      <c r="U11" s="115">
        <f t="shared" si="3"/>
        <v>0</v>
      </c>
      <c r="V11" s="105">
        <f t="shared" si="4"/>
        <v>0</v>
      </c>
      <c r="W11" s="60"/>
      <c r="X11" s="13" t="e">
        <f>IF((X6="通貨を選択"),NA(),INDEX(為替レート[100JPY当たり],MATCH(②給与情報!X6,為替レート[通貨],0),1))</f>
        <v>#N/A</v>
      </c>
      <c r="Y11" s="13" t="e">
        <f>IF((Y6="通貨を選択"),NA(),INDEX(為替レート[100JPY当たり],MATCH(②給与情報!Y6,為替レート[通貨],0),1))</f>
        <v>#N/A</v>
      </c>
      <c r="Z11" s="13" t="e">
        <f>IF((Z6="通貨を選択"),NA(),INDEX(為替レート[100JPY当たり],MATCH(②給与情報!Z6,為替レート[通貨],0),1))</f>
        <v>#N/A</v>
      </c>
      <c r="AA11" s="13" t="e">
        <f>IF((AA6="通貨を選択"),NA(),INDEX(為替レート[100JPY当たり],MATCH(②給与情報!AA6,為替レート[通貨],0),1))</f>
        <v>#N/A</v>
      </c>
      <c r="AB11" s="13" t="e">
        <f>IF((AB6="通貨を選択"),NA(),INDEX(為替レート[100JPY当たり],MATCH(②給与情報!AB6,為替レート[通貨],0),1))</f>
        <v>#N/A</v>
      </c>
      <c r="AD11" s="14">
        <f t="shared" si="1"/>
        <v>0</v>
      </c>
      <c r="AE11" s="14">
        <f t="shared" si="1"/>
        <v>0</v>
      </c>
      <c r="AF11" s="14">
        <f t="shared" si="1"/>
        <v>0</v>
      </c>
      <c r="AG11" s="14">
        <f t="shared" si="1"/>
        <v>0</v>
      </c>
      <c r="AH11" s="14">
        <f t="shared" si="1"/>
        <v>0</v>
      </c>
    </row>
    <row r="12" spans="1:34" s="13" customFormat="1" ht="15" customHeight="1" x14ac:dyDescent="0.3">
      <c r="A12" s="91" t="s">
        <v>55</v>
      </c>
      <c r="B12" s="15" t="s">
        <v>219</v>
      </c>
      <c r="C12" s="24"/>
      <c r="D12" s="119">
        <v>0</v>
      </c>
      <c r="E12" s="25"/>
      <c r="F12" s="25"/>
      <c r="G12" s="96" t="str">
        <f t="shared" si="0"/>
        <v/>
      </c>
      <c r="H12" s="25"/>
      <c r="I12" s="25"/>
      <c r="J12" s="25"/>
      <c r="K12" s="25"/>
      <c r="L12" s="25"/>
      <c r="M12" s="16">
        <f t="shared" si="2"/>
        <v>0</v>
      </c>
      <c r="N12" s="25"/>
      <c r="O12" s="25"/>
      <c r="P12" s="25"/>
      <c r="Q12" s="25"/>
      <c r="R12" s="25"/>
      <c r="S12" s="25"/>
      <c r="T12" s="25"/>
      <c r="U12" s="116">
        <f t="shared" si="3"/>
        <v>0</v>
      </c>
      <c r="V12" s="106">
        <f t="shared" si="4"/>
        <v>0</v>
      </c>
      <c r="W12" s="60"/>
      <c r="X12" s="13" t="e">
        <f>IF((X6="通貨を選択"),NA(),INDEX(為替レート[100JPY当たり],MATCH(②給与情報!X6,為替レート[通貨],0),1))</f>
        <v>#N/A</v>
      </c>
      <c r="Y12" s="13" t="e">
        <f>IF((Y6="通貨を選択"),NA(),INDEX(為替レート[100JPY当たり],MATCH(②給与情報!Y6,為替レート[通貨],0),1))</f>
        <v>#N/A</v>
      </c>
      <c r="Z12" s="13" t="e">
        <f>IF((Z6="通貨を選択"),NA(),INDEX(為替レート[100JPY当たり],MATCH(②給与情報!Z6,為替レート[通貨],0),1))</f>
        <v>#N/A</v>
      </c>
      <c r="AA12" s="13" t="e">
        <f>IF((AA6="通貨を選択"),NA(),INDEX(為替レート[100JPY当たり],MATCH(②給与情報!AA6,為替レート[通貨],0),1))</f>
        <v>#N/A</v>
      </c>
      <c r="AB12" s="13" t="e">
        <f>IF((AB6="通貨を選択"),NA(),INDEX(為替レート[100JPY当たり],MATCH(②給与情報!AB6,為替レート[通貨],0),1))</f>
        <v>#N/A</v>
      </c>
      <c r="AD12" s="14">
        <f t="shared" si="1"/>
        <v>0</v>
      </c>
      <c r="AE12" s="14">
        <f t="shared" si="1"/>
        <v>0</v>
      </c>
      <c r="AF12" s="14">
        <f t="shared" si="1"/>
        <v>0</v>
      </c>
      <c r="AG12" s="14">
        <f t="shared" si="1"/>
        <v>0</v>
      </c>
      <c r="AH12" s="14">
        <f t="shared" si="1"/>
        <v>0</v>
      </c>
    </row>
    <row r="13" spans="1:34" ht="30" customHeight="1" x14ac:dyDescent="0.3">
      <c r="A13" s="89" t="s">
        <v>136</v>
      </c>
      <c r="B13" s="4"/>
      <c r="C13" s="92"/>
      <c r="D13" s="93"/>
      <c r="E13" s="94" t="s">
        <v>7</v>
      </c>
      <c r="F13" s="94" t="s">
        <v>7</v>
      </c>
      <c r="G13" s="94" t="s">
        <v>7</v>
      </c>
      <c r="H13" s="26" t="s">
        <v>68</v>
      </c>
      <c r="I13" s="26" t="s">
        <v>68</v>
      </c>
      <c r="J13" s="26" t="s">
        <v>68</v>
      </c>
      <c r="K13" s="26" t="s">
        <v>68</v>
      </c>
      <c r="L13" s="26" t="s">
        <v>68</v>
      </c>
      <c r="M13" s="19" t="s">
        <v>7</v>
      </c>
      <c r="N13" s="114" t="s">
        <v>7</v>
      </c>
      <c r="O13" s="114" t="s">
        <v>7</v>
      </c>
      <c r="P13" s="114" t="s">
        <v>7</v>
      </c>
      <c r="Q13" s="114" t="s">
        <v>7</v>
      </c>
      <c r="R13" s="114" t="s">
        <v>7</v>
      </c>
      <c r="S13" s="114" t="s">
        <v>7</v>
      </c>
      <c r="T13" s="114" t="s">
        <v>7</v>
      </c>
      <c r="U13" s="114" t="s">
        <v>7</v>
      </c>
      <c r="V13" s="88" t="s">
        <v>7</v>
      </c>
      <c r="W13" s="57"/>
      <c r="X13" s="1" t="str">
        <f>H13</f>
        <v>通貨を選択</v>
      </c>
      <c r="Y13" s="1" t="str">
        <f>I13</f>
        <v>通貨を選択</v>
      </c>
      <c r="Z13" s="1" t="str">
        <f>J13</f>
        <v>通貨を選択</v>
      </c>
      <c r="AA13" s="1" t="str">
        <f>K13</f>
        <v>通貨を選択</v>
      </c>
      <c r="AB13" s="1" t="str">
        <f>L13</f>
        <v>通貨を選択</v>
      </c>
      <c r="AD13" s="1" t="s">
        <v>7</v>
      </c>
      <c r="AE13" s="1" t="s">
        <v>7</v>
      </c>
      <c r="AF13" s="1" t="s">
        <v>7</v>
      </c>
      <c r="AG13" s="1" t="s">
        <v>7</v>
      </c>
      <c r="AH13" s="1" t="s">
        <v>7</v>
      </c>
    </row>
    <row r="14" spans="1:34" s="13" customFormat="1" ht="15" customHeight="1" x14ac:dyDescent="0.3">
      <c r="A14" s="90" t="s">
        <v>50</v>
      </c>
      <c r="B14" s="11" t="s">
        <v>220</v>
      </c>
      <c r="C14" s="21"/>
      <c r="D14" s="22"/>
      <c r="E14" s="23"/>
      <c r="F14" s="23"/>
      <c r="G14" s="95" t="str">
        <f t="shared" si="0"/>
        <v/>
      </c>
      <c r="H14" s="23"/>
      <c r="I14" s="23"/>
      <c r="J14" s="23"/>
      <c r="K14" s="23"/>
      <c r="L14" s="23"/>
      <c r="M14" s="12">
        <f t="shared" ref="M14" si="5">SUM(AD14:AH14)*12</f>
        <v>0</v>
      </c>
      <c r="N14" s="23"/>
      <c r="O14" s="23"/>
      <c r="P14" s="23"/>
      <c r="Q14" s="23"/>
      <c r="R14" s="23">
        <v>0</v>
      </c>
      <c r="S14" s="23"/>
      <c r="T14" s="23"/>
      <c r="U14" s="115">
        <f t="shared" ref="U14:U75" si="6">SUM(N14,P14:T14)*12+O14</f>
        <v>0</v>
      </c>
      <c r="V14" s="105">
        <f t="shared" ref="V14:V75" si="7">M14+U14</f>
        <v>0</v>
      </c>
      <c r="W14" s="60"/>
      <c r="X14" s="13" t="e">
        <f>IF((X13="通貨を選択"),NA(),INDEX(為替レート[100JPY当たり],MATCH(②給与情報!X13,為替レート[通貨],0),1))</f>
        <v>#N/A</v>
      </c>
      <c r="Y14" s="13" t="e">
        <f>IF((Y13="通貨を選択"),NA(),INDEX(為替レート[100JPY当たり],MATCH(②給与情報!Y13,為替レート[通貨],0),1))</f>
        <v>#N/A</v>
      </c>
      <c r="Z14" s="13" t="e">
        <f>IF((Z13="通貨を選択"),NA(),INDEX(為替レート[100JPY当たり],MATCH(②給与情報!Z13,為替レート[通貨],0),1))</f>
        <v>#N/A</v>
      </c>
      <c r="AA14" s="13" t="e">
        <f>IF((AA13="通貨を選択"),NA(),INDEX(為替レート[100JPY当たり],MATCH(②給与情報!AA13,為替レート[通貨],0),1))</f>
        <v>#N/A</v>
      </c>
      <c r="AB14" s="13" t="e">
        <f>IF((AB13="通貨を選択"),NA(),INDEX(為替レート[100JPY当たり],MATCH(②給与情報!AB13,為替レート[通貨],0),1))</f>
        <v>#N/A</v>
      </c>
      <c r="AD14" s="14">
        <f t="shared" ref="AD14:AH19" si="8">IF(H14&lt;&gt;"",H14/X14*100,0)</f>
        <v>0</v>
      </c>
      <c r="AE14" s="14">
        <f t="shared" si="8"/>
        <v>0</v>
      </c>
      <c r="AF14" s="14">
        <f t="shared" si="8"/>
        <v>0</v>
      </c>
      <c r="AG14" s="14">
        <f t="shared" si="8"/>
        <v>0</v>
      </c>
      <c r="AH14" s="14">
        <f t="shared" si="8"/>
        <v>0</v>
      </c>
    </row>
    <row r="15" spans="1:34" s="13" customFormat="1" ht="15" customHeight="1" x14ac:dyDescent="0.3">
      <c r="A15" s="90" t="s">
        <v>51</v>
      </c>
      <c r="B15" s="11" t="s">
        <v>220</v>
      </c>
      <c r="C15" s="21"/>
      <c r="D15" s="22"/>
      <c r="E15" s="23"/>
      <c r="F15" s="23"/>
      <c r="G15" s="95" t="str">
        <f t="shared" si="0"/>
        <v/>
      </c>
      <c r="H15" s="23"/>
      <c r="I15" s="23"/>
      <c r="J15" s="23"/>
      <c r="K15" s="23"/>
      <c r="L15" s="23"/>
      <c r="M15" s="12">
        <f t="shared" ref="M15:M78" si="9">SUM(AD15:AH15)*12</f>
        <v>0</v>
      </c>
      <c r="N15" s="23"/>
      <c r="O15" s="23"/>
      <c r="P15" s="23"/>
      <c r="Q15" s="23"/>
      <c r="R15" s="23">
        <v>0</v>
      </c>
      <c r="S15" s="23"/>
      <c r="T15" s="23"/>
      <c r="U15" s="115">
        <f t="shared" si="6"/>
        <v>0</v>
      </c>
      <c r="V15" s="105">
        <f t="shared" si="7"/>
        <v>0</v>
      </c>
      <c r="W15" s="60"/>
      <c r="X15" s="13" t="e">
        <f>IF((X13="通貨を選択"),NA(),INDEX(為替レート[100JPY当たり],MATCH(②給与情報!X13,為替レート[通貨],0),1))</f>
        <v>#N/A</v>
      </c>
      <c r="Y15" s="13" t="e">
        <f>IF((Y13="通貨を選択"),NA(),INDEX(為替レート[100JPY当たり],MATCH(②給与情報!Y13,為替レート[通貨],0),1))</f>
        <v>#N/A</v>
      </c>
      <c r="Z15" s="13" t="e">
        <f>IF((Z13="通貨を選択"),NA(),INDEX(為替レート[100JPY当たり],MATCH(②給与情報!Z13,為替レート[通貨],0),1))</f>
        <v>#N/A</v>
      </c>
      <c r="AA15" s="13" t="e">
        <f>IF((AA13="通貨を選択"),NA(),INDEX(為替レート[100JPY当たり],MATCH(②給与情報!AA13,為替レート[通貨],0),1))</f>
        <v>#N/A</v>
      </c>
      <c r="AB15" s="13" t="e">
        <f>IF((AB13="通貨を選択"),NA(),INDEX(為替レート[100JPY当たり],MATCH(②給与情報!AB13,為替レート[通貨],0),1))</f>
        <v>#N/A</v>
      </c>
      <c r="AD15" s="14">
        <f t="shared" si="8"/>
        <v>0</v>
      </c>
      <c r="AE15" s="14">
        <f t="shared" si="8"/>
        <v>0</v>
      </c>
      <c r="AF15" s="14">
        <f t="shared" si="8"/>
        <v>0</v>
      </c>
      <c r="AG15" s="14">
        <f t="shared" si="8"/>
        <v>0</v>
      </c>
      <c r="AH15" s="14">
        <f t="shared" si="8"/>
        <v>0</v>
      </c>
    </row>
    <row r="16" spans="1:34" s="13" customFormat="1" ht="15" customHeight="1" x14ac:dyDescent="0.3">
      <c r="A16" s="90" t="s">
        <v>52</v>
      </c>
      <c r="B16" s="11" t="s">
        <v>220</v>
      </c>
      <c r="C16" s="21"/>
      <c r="D16" s="22"/>
      <c r="E16" s="23"/>
      <c r="F16" s="23"/>
      <c r="G16" s="95" t="str">
        <f t="shared" si="0"/>
        <v/>
      </c>
      <c r="H16" s="23"/>
      <c r="I16" s="23"/>
      <c r="J16" s="23"/>
      <c r="K16" s="23"/>
      <c r="L16" s="23"/>
      <c r="M16" s="12">
        <f t="shared" si="9"/>
        <v>0</v>
      </c>
      <c r="N16" s="23"/>
      <c r="O16" s="23"/>
      <c r="P16" s="23"/>
      <c r="Q16" s="23"/>
      <c r="R16" s="23">
        <v>0</v>
      </c>
      <c r="S16" s="23"/>
      <c r="T16" s="23"/>
      <c r="U16" s="115">
        <f t="shared" si="6"/>
        <v>0</v>
      </c>
      <c r="V16" s="105">
        <f t="shared" si="7"/>
        <v>0</v>
      </c>
      <c r="W16" s="60"/>
      <c r="X16" s="13" t="e">
        <f>IF((X13="通貨を選択"),NA(),INDEX(為替レート[100JPY当たり],MATCH(②給与情報!X13,為替レート[通貨],0),1))</f>
        <v>#N/A</v>
      </c>
      <c r="Y16" s="13" t="e">
        <f>IF((Y13="通貨を選択"),NA(),INDEX(為替レート[100JPY当たり],MATCH(②給与情報!Y13,為替レート[通貨],0),1))</f>
        <v>#N/A</v>
      </c>
      <c r="Z16" s="13" t="e">
        <f>IF((Z13="通貨を選択"),NA(),INDEX(為替レート[100JPY当たり],MATCH(②給与情報!Z13,為替レート[通貨],0),1))</f>
        <v>#N/A</v>
      </c>
      <c r="AA16" s="13" t="e">
        <f>IF((AA13="通貨を選択"),NA(),INDEX(為替レート[100JPY当たり],MATCH(②給与情報!AA13,為替レート[通貨],0),1))</f>
        <v>#N/A</v>
      </c>
      <c r="AB16" s="13" t="e">
        <f>IF((AB13="通貨を選択"),NA(),INDEX(為替レート[100JPY当たり],MATCH(②給与情報!AB13,為替レート[通貨],0),1))</f>
        <v>#N/A</v>
      </c>
      <c r="AD16" s="14">
        <f t="shared" si="8"/>
        <v>0</v>
      </c>
      <c r="AE16" s="14">
        <f t="shared" si="8"/>
        <v>0</v>
      </c>
      <c r="AF16" s="14">
        <f t="shared" si="8"/>
        <v>0</v>
      </c>
      <c r="AG16" s="14">
        <f t="shared" si="8"/>
        <v>0</v>
      </c>
      <c r="AH16" s="14">
        <f t="shared" si="8"/>
        <v>0</v>
      </c>
    </row>
    <row r="17" spans="1:34" s="13" customFormat="1" ht="15" customHeight="1" x14ac:dyDescent="0.3">
      <c r="A17" s="90" t="s">
        <v>53</v>
      </c>
      <c r="B17" s="11" t="s">
        <v>220</v>
      </c>
      <c r="C17" s="21"/>
      <c r="D17" s="118">
        <v>0</v>
      </c>
      <c r="E17" s="23"/>
      <c r="F17" s="23"/>
      <c r="G17" s="95" t="str">
        <f t="shared" si="0"/>
        <v/>
      </c>
      <c r="H17" s="23"/>
      <c r="I17" s="23"/>
      <c r="J17" s="23"/>
      <c r="K17" s="23"/>
      <c r="L17" s="23"/>
      <c r="M17" s="12">
        <f t="shared" si="9"/>
        <v>0</v>
      </c>
      <c r="N17" s="23"/>
      <c r="O17" s="23"/>
      <c r="P17" s="23"/>
      <c r="Q17" s="23"/>
      <c r="R17" s="23"/>
      <c r="S17" s="23"/>
      <c r="T17" s="23"/>
      <c r="U17" s="115">
        <f t="shared" si="6"/>
        <v>0</v>
      </c>
      <c r="V17" s="105">
        <f t="shared" si="7"/>
        <v>0</v>
      </c>
      <c r="W17" s="60"/>
      <c r="X17" s="13" t="e">
        <f>IF((X13="通貨を選択"),NA(),INDEX(為替レート[100JPY当たり],MATCH(②給与情報!X13,為替レート[通貨],0),1))</f>
        <v>#N/A</v>
      </c>
      <c r="Y17" s="13" t="e">
        <f>IF((Y13="通貨を選択"),NA(),INDEX(為替レート[100JPY当たり],MATCH(②給与情報!Y13,為替レート[通貨],0),1))</f>
        <v>#N/A</v>
      </c>
      <c r="Z17" s="13" t="e">
        <f>IF((Z13="通貨を選択"),NA(),INDEX(為替レート[100JPY当たり],MATCH(②給与情報!Z13,為替レート[通貨],0),1))</f>
        <v>#N/A</v>
      </c>
      <c r="AA17" s="13" t="e">
        <f>IF((AA13="通貨を選択"),NA(),INDEX(為替レート[100JPY当たり],MATCH(②給与情報!AA13,為替レート[通貨],0),1))</f>
        <v>#N/A</v>
      </c>
      <c r="AB17" s="13" t="e">
        <f>IF((AB13="通貨を選択"),NA(),INDEX(為替レート[100JPY当たり],MATCH(②給与情報!AB13,為替レート[通貨],0),1))</f>
        <v>#N/A</v>
      </c>
      <c r="AD17" s="14">
        <f t="shared" si="8"/>
        <v>0</v>
      </c>
      <c r="AE17" s="14">
        <f t="shared" si="8"/>
        <v>0</v>
      </c>
      <c r="AF17" s="14">
        <f t="shared" si="8"/>
        <v>0</v>
      </c>
      <c r="AG17" s="14">
        <f t="shared" si="8"/>
        <v>0</v>
      </c>
      <c r="AH17" s="14">
        <f t="shared" si="8"/>
        <v>0</v>
      </c>
    </row>
    <row r="18" spans="1:34" s="13" customFormat="1" ht="15" customHeight="1" x14ac:dyDescent="0.3">
      <c r="A18" s="90" t="s">
        <v>54</v>
      </c>
      <c r="B18" s="11" t="s">
        <v>220</v>
      </c>
      <c r="C18" s="21"/>
      <c r="D18" s="118">
        <v>0</v>
      </c>
      <c r="E18" s="23"/>
      <c r="F18" s="23"/>
      <c r="G18" s="95" t="str">
        <f t="shared" si="0"/>
        <v/>
      </c>
      <c r="H18" s="23"/>
      <c r="I18" s="23"/>
      <c r="J18" s="23"/>
      <c r="K18" s="23"/>
      <c r="L18" s="23"/>
      <c r="M18" s="12">
        <f t="shared" si="9"/>
        <v>0</v>
      </c>
      <c r="N18" s="23"/>
      <c r="O18" s="23"/>
      <c r="P18" s="23"/>
      <c r="Q18" s="23"/>
      <c r="R18" s="23"/>
      <c r="S18" s="23"/>
      <c r="T18" s="23"/>
      <c r="U18" s="115">
        <f t="shared" si="6"/>
        <v>0</v>
      </c>
      <c r="V18" s="105">
        <f t="shared" si="7"/>
        <v>0</v>
      </c>
      <c r="W18" s="60"/>
      <c r="X18" s="13" t="e">
        <f>IF((X13="通貨を選択"),NA(),INDEX(為替レート[100JPY当たり],MATCH(②給与情報!X13,為替レート[通貨],0),1))</f>
        <v>#N/A</v>
      </c>
      <c r="Y18" s="13" t="e">
        <f>IF((Y13="通貨を選択"),NA(),INDEX(為替レート[100JPY当たり],MATCH(②給与情報!Y13,為替レート[通貨],0),1))</f>
        <v>#N/A</v>
      </c>
      <c r="Z18" s="13" t="e">
        <f>IF((Z13="通貨を選択"),NA(),INDEX(為替レート[100JPY当たり],MATCH(②給与情報!Z13,為替レート[通貨],0),1))</f>
        <v>#N/A</v>
      </c>
      <c r="AA18" s="13" t="e">
        <f>IF((AA13="通貨を選択"),NA(),INDEX(為替レート[100JPY当たり],MATCH(②給与情報!AA13,為替レート[通貨],0),1))</f>
        <v>#N/A</v>
      </c>
      <c r="AB18" s="13" t="e">
        <f>IF((AB13="通貨を選択"),NA(),INDEX(為替レート[100JPY当たり],MATCH(②給与情報!AB13,為替レート[通貨],0),1))</f>
        <v>#N/A</v>
      </c>
      <c r="AD18" s="14">
        <f t="shared" si="8"/>
        <v>0</v>
      </c>
      <c r="AE18" s="14">
        <f t="shared" si="8"/>
        <v>0</v>
      </c>
      <c r="AF18" s="14">
        <f t="shared" si="8"/>
        <v>0</v>
      </c>
      <c r="AG18" s="14">
        <f t="shared" si="8"/>
        <v>0</v>
      </c>
      <c r="AH18" s="14">
        <f t="shared" si="8"/>
        <v>0</v>
      </c>
    </row>
    <row r="19" spans="1:34" s="13" customFormat="1" ht="15" customHeight="1" x14ac:dyDescent="0.3">
      <c r="A19" s="91" t="s">
        <v>55</v>
      </c>
      <c r="B19" s="15" t="s">
        <v>220</v>
      </c>
      <c r="C19" s="24"/>
      <c r="D19" s="119">
        <v>0</v>
      </c>
      <c r="E19" s="25"/>
      <c r="F19" s="25"/>
      <c r="G19" s="96" t="str">
        <f t="shared" si="0"/>
        <v/>
      </c>
      <c r="H19" s="25"/>
      <c r="I19" s="25"/>
      <c r="J19" s="25"/>
      <c r="K19" s="25"/>
      <c r="L19" s="25"/>
      <c r="M19" s="16">
        <f t="shared" si="9"/>
        <v>0</v>
      </c>
      <c r="N19" s="25"/>
      <c r="O19" s="25"/>
      <c r="P19" s="25"/>
      <c r="Q19" s="25"/>
      <c r="R19" s="25"/>
      <c r="S19" s="25"/>
      <c r="T19" s="25"/>
      <c r="U19" s="116">
        <f t="shared" si="6"/>
        <v>0</v>
      </c>
      <c r="V19" s="106">
        <f t="shared" si="7"/>
        <v>0</v>
      </c>
      <c r="W19" s="60"/>
      <c r="X19" s="13" t="e">
        <f>IF((X13="通貨を選択"),NA(),INDEX(為替レート[100JPY当たり],MATCH(②給与情報!X13,為替レート[通貨],0),1))</f>
        <v>#N/A</v>
      </c>
      <c r="Y19" s="13" t="e">
        <f>IF((Y13="通貨を選択"),NA(),INDEX(為替レート[100JPY当たり],MATCH(②給与情報!Y13,為替レート[通貨],0),1))</f>
        <v>#N/A</v>
      </c>
      <c r="Z19" s="13" t="e">
        <f>IF((Z13="通貨を選択"),NA(),INDEX(為替レート[100JPY当たり],MATCH(②給与情報!Z13,為替レート[通貨],0),1))</f>
        <v>#N/A</v>
      </c>
      <c r="AA19" s="13" t="e">
        <f>IF((AA13="通貨を選択"),NA(),INDEX(為替レート[100JPY当たり],MATCH(②給与情報!AA13,為替レート[通貨],0),1))</f>
        <v>#N/A</v>
      </c>
      <c r="AB19" s="13" t="e">
        <f>IF((AB13="通貨を選択"),NA(),INDEX(為替レート[100JPY当たり],MATCH(②給与情報!AB13,為替レート[通貨],0),1))</f>
        <v>#N/A</v>
      </c>
      <c r="AD19" s="14">
        <f t="shared" si="8"/>
        <v>0</v>
      </c>
      <c r="AE19" s="14">
        <f t="shared" si="8"/>
        <v>0</v>
      </c>
      <c r="AF19" s="14">
        <f t="shared" si="8"/>
        <v>0</v>
      </c>
      <c r="AG19" s="14">
        <f t="shared" si="8"/>
        <v>0</v>
      </c>
      <c r="AH19" s="14">
        <f t="shared" si="8"/>
        <v>0</v>
      </c>
    </row>
    <row r="20" spans="1:34" ht="30" customHeight="1" x14ac:dyDescent="0.3">
      <c r="A20" s="89" t="s">
        <v>174</v>
      </c>
      <c r="B20" s="4"/>
      <c r="C20" s="92"/>
      <c r="D20" s="93"/>
      <c r="E20" s="94" t="s">
        <v>7</v>
      </c>
      <c r="F20" s="94" t="s">
        <v>7</v>
      </c>
      <c r="G20" s="94" t="s">
        <v>7</v>
      </c>
      <c r="H20" s="26" t="s">
        <v>68</v>
      </c>
      <c r="I20" s="26" t="s">
        <v>68</v>
      </c>
      <c r="J20" s="26" t="s">
        <v>68</v>
      </c>
      <c r="K20" s="26" t="s">
        <v>68</v>
      </c>
      <c r="L20" s="26" t="s">
        <v>68</v>
      </c>
      <c r="M20" s="19" t="s">
        <v>7</v>
      </c>
      <c r="N20" s="114" t="s">
        <v>7</v>
      </c>
      <c r="O20" s="114" t="s">
        <v>7</v>
      </c>
      <c r="P20" s="114" t="s">
        <v>7</v>
      </c>
      <c r="Q20" s="114" t="s">
        <v>7</v>
      </c>
      <c r="R20" s="114" t="s">
        <v>7</v>
      </c>
      <c r="S20" s="114" t="s">
        <v>7</v>
      </c>
      <c r="T20" s="114" t="s">
        <v>7</v>
      </c>
      <c r="U20" s="114" t="s">
        <v>7</v>
      </c>
      <c r="V20" s="88" t="s">
        <v>7</v>
      </c>
      <c r="W20" s="57"/>
      <c r="X20" s="1" t="str">
        <f t="shared" ref="X20" si="10">H20</f>
        <v>通貨を選択</v>
      </c>
      <c r="Y20" s="1" t="str">
        <f t="shared" ref="Y20" si="11">I20</f>
        <v>通貨を選択</v>
      </c>
      <c r="Z20" s="1" t="str">
        <f t="shared" ref="Z20" si="12">J20</f>
        <v>通貨を選択</v>
      </c>
      <c r="AA20" s="1" t="str">
        <f t="shared" ref="AA20" si="13">K20</f>
        <v>通貨を選択</v>
      </c>
      <c r="AB20" s="1" t="str">
        <f t="shared" ref="AB20" si="14">L20</f>
        <v>通貨を選択</v>
      </c>
      <c r="AD20" s="1" t="s">
        <v>7</v>
      </c>
      <c r="AE20" s="1" t="s">
        <v>7</v>
      </c>
      <c r="AF20" s="1" t="s">
        <v>7</v>
      </c>
      <c r="AG20" s="1" t="s">
        <v>7</v>
      </c>
      <c r="AH20" s="1" t="s">
        <v>7</v>
      </c>
    </row>
    <row r="21" spans="1:34" s="13" customFormat="1" ht="15" customHeight="1" x14ac:dyDescent="0.3">
      <c r="A21" s="90" t="s">
        <v>50</v>
      </c>
      <c r="B21" s="11" t="s">
        <v>221</v>
      </c>
      <c r="C21" s="21"/>
      <c r="D21" s="22"/>
      <c r="E21" s="23"/>
      <c r="F21" s="23"/>
      <c r="G21" s="95" t="str">
        <f t="shared" si="0"/>
        <v/>
      </c>
      <c r="H21" s="23"/>
      <c r="I21" s="23"/>
      <c r="J21" s="23"/>
      <c r="K21" s="23"/>
      <c r="L21" s="23"/>
      <c r="M21" s="12">
        <f t="shared" ref="M21" si="15">SUM(AD21:AH21)*12</f>
        <v>0</v>
      </c>
      <c r="N21" s="23"/>
      <c r="O21" s="23"/>
      <c r="P21" s="23"/>
      <c r="Q21" s="23"/>
      <c r="R21" s="23">
        <v>0</v>
      </c>
      <c r="S21" s="23"/>
      <c r="T21" s="23"/>
      <c r="U21" s="115">
        <f t="shared" ref="U21" si="16">SUM(N21,P21:T21)*12+O21</f>
        <v>0</v>
      </c>
      <c r="V21" s="105">
        <f t="shared" ref="V21" si="17">M21+U21</f>
        <v>0</v>
      </c>
      <c r="W21" s="60"/>
      <c r="X21" s="13" t="e">
        <f>IF((X20="通貨を選択"),NA(),INDEX(為替レート[100JPY当たり],MATCH(②給与情報!X20,為替レート[通貨],0),1))</f>
        <v>#N/A</v>
      </c>
      <c r="Y21" s="13" t="e">
        <f>IF((Y20="通貨を選択"),NA(),INDEX(為替レート[100JPY当たり],MATCH(②給与情報!Y20,為替レート[通貨],0),1))</f>
        <v>#N/A</v>
      </c>
      <c r="Z21" s="13" t="e">
        <f>IF((Z20="通貨を選択"),NA(),INDEX(為替レート[100JPY当たり],MATCH(②給与情報!Z20,為替レート[通貨],0),1))</f>
        <v>#N/A</v>
      </c>
      <c r="AA21" s="13" t="e">
        <f>IF((AA20="通貨を選択"),NA(),INDEX(為替レート[100JPY当たり],MATCH(②給与情報!AA20,為替レート[通貨],0),1))</f>
        <v>#N/A</v>
      </c>
      <c r="AB21" s="13" t="e">
        <f>IF((AB20="通貨を選択"),NA(),INDEX(為替レート[100JPY当たり],MATCH(②給与情報!AB20,為替レート[通貨],0),1))</f>
        <v>#N/A</v>
      </c>
      <c r="AD21" s="14">
        <f t="shared" ref="AD21:AH26" si="18">IF(H21&lt;&gt;"",H21/X21*100,0)</f>
        <v>0</v>
      </c>
      <c r="AE21" s="14">
        <f t="shared" si="18"/>
        <v>0</v>
      </c>
      <c r="AF21" s="14">
        <f t="shared" si="18"/>
        <v>0</v>
      </c>
      <c r="AG21" s="14">
        <f t="shared" si="18"/>
        <v>0</v>
      </c>
      <c r="AH21" s="14">
        <f t="shared" si="18"/>
        <v>0</v>
      </c>
    </row>
    <row r="22" spans="1:34" s="13" customFormat="1" ht="15" customHeight="1" x14ac:dyDescent="0.3">
      <c r="A22" s="90" t="s">
        <v>51</v>
      </c>
      <c r="B22" s="11" t="s">
        <v>221</v>
      </c>
      <c r="C22" s="21"/>
      <c r="D22" s="22"/>
      <c r="E22" s="23"/>
      <c r="F22" s="23"/>
      <c r="G22" s="95" t="str">
        <f t="shared" si="0"/>
        <v/>
      </c>
      <c r="H22" s="23"/>
      <c r="I22" s="23"/>
      <c r="J22" s="23"/>
      <c r="K22" s="23"/>
      <c r="L22" s="23"/>
      <c r="M22" s="12">
        <f t="shared" si="9"/>
        <v>0</v>
      </c>
      <c r="N22" s="23"/>
      <c r="O22" s="23"/>
      <c r="P22" s="23"/>
      <c r="Q22" s="23"/>
      <c r="R22" s="23">
        <v>0</v>
      </c>
      <c r="S22" s="23"/>
      <c r="T22" s="23"/>
      <c r="U22" s="115">
        <f t="shared" si="6"/>
        <v>0</v>
      </c>
      <c r="V22" s="105">
        <f t="shared" si="7"/>
        <v>0</v>
      </c>
      <c r="W22" s="60"/>
      <c r="X22" s="13" t="e">
        <f>IF((X20="通貨を選択"),NA(),INDEX(為替レート[100JPY当たり],MATCH(②給与情報!X20,為替レート[通貨],0),1))</f>
        <v>#N/A</v>
      </c>
      <c r="Y22" s="13" t="e">
        <f>IF((Y20="通貨を選択"),NA(),INDEX(為替レート[100JPY当たり],MATCH(②給与情報!Y20,為替レート[通貨],0),1))</f>
        <v>#N/A</v>
      </c>
      <c r="Z22" s="13" t="e">
        <f>IF((Z20="通貨を選択"),NA(),INDEX(為替レート[100JPY当たり],MATCH(②給与情報!Z20,為替レート[通貨],0),1))</f>
        <v>#N/A</v>
      </c>
      <c r="AA22" s="13" t="e">
        <f>IF((AA20="通貨を選択"),NA(),INDEX(為替レート[100JPY当たり],MATCH(②給与情報!AA20,為替レート[通貨],0),1))</f>
        <v>#N/A</v>
      </c>
      <c r="AB22" s="13" t="e">
        <f>IF((AB20="通貨を選択"),NA(),INDEX(為替レート[100JPY当たり],MATCH(②給与情報!AB20,為替レート[通貨],0),1))</f>
        <v>#N/A</v>
      </c>
      <c r="AD22" s="14">
        <f t="shared" si="18"/>
        <v>0</v>
      </c>
      <c r="AE22" s="14">
        <f t="shared" si="18"/>
        <v>0</v>
      </c>
      <c r="AF22" s="14">
        <f t="shared" si="18"/>
        <v>0</v>
      </c>
      <c r="AG22" s="14">
        <f t="shared" si="18"/>
        <v>0</v>
      </c>
      <c r="AH22" s="14">
        <f t="shared" si="18"/>
        <v>0</v>
      </c>
    </row>
    <row r="23" spans="1:34" s="13" customFormat="1" ht="15" customHeight="1" x14ac:dyDescent="0.3">
      <c r="A23" s="90" t="s">
        <v>52</v>
      </c>
      <c r="B23" s="11" t="s">
        <v>221</v>
      </c>
      <c r="C23" s="21"/>
      <c r="D23" s="22"/>
      <c r="E23" s="23"/>
      <c r="F23" s="23"/>
      <c r="G23" s="95" t="str">
        <f t="shared" si="0"/>
        <v/>
      </c>
      <c r="H23" s="23"/>
      <c r="I23" s="23"/>
      <c r="J23" s="23"/>
      <c r="K23" s="23"/>
      <c r="L23" s="23"/>
      <c r="M23" s="12">
        <f t="shared" si="9"/>
        <v>0</v>
      </c>
      <c r="N23" s="23"/>
      <c r="O23" s="23"/>
      <c r="P23" s="23"/>
      <c r="Q23" s="23"/>
      <c r="R23" s="23">
        <v>0</v>
      </c>
      <c r="S23" s="23"/>
      <c r="T23" s="23"/>
      <c r="U23" s="115">
        <f t="shared" si="6"/>
        <v>0</v>
      </c>
      <c r="V23" s="105">
        <f t="shared" si="7"/>
        <v>0</v>
      </c>
      <c r="W23" s="60"/>
      <c r="X23" s="13" t="e">
        <f>IF((X20="通貨を選択"),NA(),INDEX(為替レート[100JPY当たり],MATCH(②給与情報!X20,為替レート[通貨],0),1))</f>
        <v>#N/A</v>
      </c>
      <c r="Y23" s="13" t="e">
        <f>IF((Y20="通貨を選択"),NA(),INDEX(為替レート[100JPY当たり],MATCH(②給与情報!Y20,為替レート[通貨],0),1))</f>
        <v>#N/A</v>
      </c>
      <c r="Z23" s="13" t="e">
        <f>IF((Z20="通貨を選択"),NA(),INDEX(為替レート[100JPY当たり],MATCH(②給与情報!Z20,為替レート[通貨],0),1))</f>
        <v>#N/A</v>
      </c>
      <c r="AA23" s="13" t="e">
        <f>IF((AA20="通貨を選択"),NA(),INDEX(為替レート[100JPY当たり],MATCH(②給与情報!AA20,為替レート[通貨],0),1))</f>
        <v>#N/A</v>
      </c>
      <c r="AB23" s="13" t="e">
        <f>IF((AB20="通貨を選択"),NA(),INDEX(為替レート[100JPY当たり],MATCH(②給与情報!AB20,為替レート[通貨],0),1))</f>
        <v>#N/A</v>
      </c>
      <c r="AD23" s="14">
        <f t="shared" si="18"/>
        <v>0</v>
      </c>
      <c r="AE23" s="14">
        <f t="shared" si="18"/>
        <v>0</v>
      </c>
      <c r="AF23" s="14">
        <f t="shared" si="18"/>
        <v>0</v>
      </c>
      <c r="AG23" s="14">
        <f t="shared" si="18"/>
        <v>0</v>
      </c>
      <c r="AH23" s="14">
        <f t="shared" si="18"/>
        <v>0</v>
      </c>
    </row>
    <row r="24" spans="1:34" s="13" customFormat="1" ht="15" customHeight="1" x14ac:dyDescent="0.3">
      <c r="A24" s="90" t="s">
        <v>53</v>
      </c>
      <c r="B24" s="11" t="s">
        <v>221</v>
      </c>
      <c r="C24" s="21"/>
      <c r="D24" s="118">
        <v>0</v>
      </c>
      <c r="E24" s="23"/>
      <c r="F24" s="23"/>
      <c r="G24" s="95" t="str">
        <f t="shared" si="0"/>
        <v/>
      </c>
      <c r="H24" s="23"/>
      <c r="I24" s="23"/>
      <c r="J24" s="23"/>
      <c r="K24" s="23"/>
      <c r="L24" s="23"/>
      <c r="M24" s="12">
        <f t="shared" si="9"/>
        <v>0</v>
      </c>
      <c r="N24" s="23"/>
      <c r="O24" s="23"/>
      <c r="P24" s="23"/>
      <c r="Q24" s="23"/>
      <c r="R24" s="23"/>
      <c r="S24" s="23"/>
      <c r="T24" s="23"/>
      <c r="U24" s="115">
        <f t="shared" si="6"/>
        <v>0</v>
      </c>
      <c r="V24" s="105">
        <f t="shared" si="7"/>
        <v>0</v>
      </c>
      <c r="W24" s="60"/>
      <c r="X24" s="13" t="e">
        <f>IF((X20="通貨を選択"),NA(),INDEX(為替レート[100JPY当たり],MATCH(②給与情報!X20,為替レート[通貨],0),1))</f>
        <v>#N/A</v>
      </c>
      <c r="Y24" s="13" t="e">
        <f>IF((Y20="通貨を選択"),NA(),INDEX(為替レート[100JPY当たり],MATCH(②給与情報!Y20,為替レート[通貨],0),1))</f>
        <v>#N/A</v>
      </c>
      <c r="Z24" s="13" t="e">
        <f>IF((Z20="通貨を選択"),NA(),INDEX(為替レート[100JPY当たり],MATCH(②給与情報!Z20,為替レート[通貨],0),1))</f>
        <v>#N/A</v>
      </c>
      <c r="AA24" s="13" t="e">
        <f>IF((AA20="通貨を選択"),NA(),INDEX(為替レート[100JPY当たり],MATCH(②給与情報!AA20,為替レート[通貨],0),1))</f>
        <v>#N/A</v>
      </c>
      <c r="AB24" s="13" t="e">
        <f>IF((AB20="通貨を選択"),NA(),INDEX(為替レート[100JPY当たり],MATCH(②給与情報!AB20,為替レート[通貨],0),1))</f>
        <v>#N/A</v>
      </c>
      <c r="AD24" s="14">
        <f t="shared" si="18"/>
        <v>0</v>
      </c>
      <c r="AE24" s="14">
        <f t="shared" si="18"/>
        <v>0</v>
      </c>
      <c r="AF24" s="14">
        <f t="shared" si="18"/>
        <v>0</v>
      </c>
      <c r="AG24" s="14">
        <f t="shared" si="18"/>
        <v>0</v>
      </c>
      <c r="AH24" s="14">
        <f t="shared" si="18"/>
        <v>0</v>
      </c>
    </row>
    <row r="25" spans="1:34" s="13" customFormat="1" ht="15" customHeight="1" x14ac:dyDescent="0.3">
      <c r="A25" s="90" t="s">
        <v>54</v>
      </c>
      <c r="B25" s="11" t="s">
        <v>221</v>
      </c>
      <c r="C25" s="21"/>
      <c r="D25" s="118">
        <v>0</v>
      </c>
      <c r="E25" s="23"/>
      <c r="F25" s="23"/>
      <c r="G25" s="95" t="str">
        <f t="shared" si="0"/>
        <v/>
      </c>
      <c r="H25" s="23"/>
      <c r="I25" s="23"/>
      <c r="J25" s="23"/>
      <c r="K25" s="23"/>
      <c r="L25" s="23"/>
      <c r="M25" s="12">
        <f t="shared" si="9"/>
        <v>0</v>
      </c>
      <c r="N25" s="23"/>
      <c r="O25" s="23"/>
      <c r="P25" s="23"/>
      <c r="Q25" s="23"/>
      <c r="R25" s="23"/>
      <c r="S25" s="23"/>
      <c r="T25" s="23"/>
      <c r="U25" s="115">
        <f t="shared" si="6"/>
        <v>0</v>
      </c>
      <c r="V25" s="105">
        <f t="shared" si="7"/>
        <v>0</v>
      </c>
      <c r="W25" s="60"/>
      <c r="X25" s="13" t="e">
        <f>IF((X20="通貨を選択"),NA(),INDEX(為替レート[100JPY当たり],MATCH(②給与情報!X20,為替レート[通貨],0),1))</f>
        <v>#N/A</v>
      </c>
      <c r="Y25" s="13" t="e">
        <f>IF((Y20="通貨を選択"),NA(),INDEX(為替レート[100JPY当たり],MATCH(②給与情報!Y20,為替レート[通貨],0),1))</f>
        <v>#N/A</v>
      </c>
      <c r="Z25" s="13" t="e">
        <f>IF((Z20="通貨を選択"),NA(),INDEX(為替レート[100JPY当たり],MATCH(②給与情報!Z20,為替レート[通貨],0),1))</f>
        <v>#N/A</v>
      </c>
      <c r="AA25" s="13" t="e">
        <f>IF((AA20="通貨を選択"),NA(),INDEX(為替レート[100JPY当たり],MATCH(②給与情報!AA20,為替レート[通貨],0),1))</f>
        <v>#N/A</v>
      </c>
      <c r="AB25" s="13" t="e">
        <f>IF((AB20="通貨を選択"),NA(),INDEX(為替レート[100JPY当たり],MATCH(②給与情報!AB20,為替レート[通貨],0),1))</f>
        <v>#N/A</v>
      </c>
      <c r="AD25" s="14">
        <f t="shared" si="18"/>
        <v>0</v>
      </c>
      <c r="AE25" s="14">
        <f t="shared" si="18"/>
        <v>0</v>
      </c>
      <c r="AF25" s="14">
        <f t="shared" si="18"/>
        <v>0</v>
      </c>
      <c r="AG25" s="14">
        <f t="shared" si="18"/>
        <v>0</v>
      </c>
      <c r="AH25" s="14">
        <f t="shared" si="18"/>
        <v>0</v>
      </c>
    </row>
    <row r="26" spans="1:34" s="13" customFormat="1" ht="15" customHeight="1" x14ac:dyDescent="0.3">
      <c r="A26" s="91" t="s">
        <v>55</v>
      </c>
      <c r="B26" s="15" t="s">
        <v>221</v>
      </c>
      <c r="C26" s="24"/>
      <c r="D26" s="119">
        <v>0</v>
      </c>
      <c r="E26" s="25"/>
      <c r="F26" s="25"/>
      <c r="G26" s="96" t="str">
        <f t="shared" si="0"/>
        <v/>
      </c>
      <c r="H26" s="25"/>
      <c r="I26" s="25"/>
      <c r="J26" s="25"/>
      <c r="K26" s="25"/>
      <c r="L26" s="25"/>
      <c r="M26" s="16">
        <f t="shared" si="9"/>
        <v>0</v>
      </c>
      <c r="N26" s="25"/>
      <c r="O26" s="25"/>
      <c r="P26" s="25"/>
      <c r="Q26" s="25"/>
      <c r="R26" s="25"/>
      <c r="S26" s="25"/>
      <c r="T26" s="25"/>
      <c r="U26" s="116">
        <f t="shared" si="6"/>
        <v>0</v>
      </c>
      <c r="V26" s="106">
        <f t="shared" si="7"/>
        <v>0</v>
      </c>
      <c r="W26" s="60"/>
      <c r="X26" s="13" t="e">
        <f>IF((X20="通貨を選択"),NA(),INDEX(為替レート[100JPY当たり],MATCH(②給与情報!X20,為替レート[通貨],0),1))</f>
        <v>#N/A</v>
      </c>
      <c r="Y26" s="13" t="e">
        <f>IF((Y20="通貨を選択"),NA(),INDEX(為替レート[100JPY当たり],MATCH(②給与情報!Y20,為替レート[通貨],0),1))</f>
        <v>#N/A</v>
      </c>
      <c r="Z26" s="13" t="e">
        <f>IF((Z20="通貨を選択"),NA(),INDEX(為替レート[100JPY当たり],MATCH(②給与情報!Z20,為替レート[通貨],0),1))</f>
        <v>#N/A</v>
      </c>
      <c r="AA26" s="13" t="e">
        <f>IF((AA20="通貨を選択"),NA(),INDEX(為替レート[100JPY当たり],MATCH(②給与情報!AA20,為替レート[通貨],0),1))</f>
        <v>#N/A</v>
      </c>
      <c r="AB26" s="13" t="e">
        <f>IF((AB20="通貨を選択"),NA(),INDEX(為替レート[100JPY当たり],MATCH(②給与情報!AB20,為替レート[通貨],0),1))</f>
        <v>#N/A</v>
      </c>
      <c r="AD26" s="14">
        <f t="shared" si="18"/>
        <v>0</v>
      </c>
      <c r="AE26" s="14">
        <f t="shared" si="18"/>
        <v>0</v>
      </c>
      <c r="AF26" s="14">
        <f t="shared" si="18"/>
        <v>0</v>
      </c>
      <c r="AG26" s="14">
        <f t="shared" si="18"/>
        <v>0</v>
      </c>
      <c r="AH26" s="14">
        <f t="shared" si="18"/>
        <v>0</v>
      </c>
    </row>
    <row r="27" spans="1:34" ht="30" customHeight="1" x14ac:dyDescent="0.3">
      <c r="A27" s="89" t="s">
        <v>179</v>
      </c>
      <c r="B27" s="4"/>
      <c r="C27" s="92"/>
      <c r="D27" s="93"/>
      <c r="E27" s="94" t="s">
        <v>7</v>
      </c>
      <c r="F27" s="94" t="s">
        <v>7</v>
      </c>
      <c r="G27" s="94" t="s">
        <v>7</v>
      </c>
      <c r="H27" s="26" t="s">
        <v>68</v>
      </c>
      <c r="I27" s="26" t="s">
        <v>68</v>
      </c>
      <c r="J27" s="26" t="s">
        <v>68</v>
      </c>
      <c r="K27" s="26" t="s">
        <v>68</v>
      </c>
      <c r="L27" s="26" t="s">
        <v>68</v>
      </c>
      <c r="M27" s="19" t="s">
        <v>7</v>
      </c>
      <c r="N27" s="114" t="s">
        <v>7</v>
      </c>
      <c r="O27" s="114" t="s">
        <v>7</v>
      </c>
      <c r="P27" s="114" t="s">
        <v>7</v>
      </c>
      <c r="Q27" s="114" t="s">
        <v>7</v>
      </c>
      <c r="R27" s="114" t="s">
        <v>7</v>
      </c>
      <c r="S27" s="114" t="s">
        <v>7</v>
      </c>
      <c r="T27" s="114" t="s">
        <v>7</v>
      </c>
      <c r="U27" s="114" t="s">
        <v>7</v>
      </c>
      <c r="V27" s="88" t="s">
        <v>7</v>
      </c>
      <c r="W27" s="57"/>
      <c r="X27" s="1" t="str">
        <f t="shared" ref="X27" si="19">H27</f>
        <v>通貨を選択</v>
      </c>
      <c r="Y27" s="1" t="str">
        <f t="shared" ref="Y27" si="20">I27</f>
        <v>通貨を選択</v>
      </c>
      <c r="Z27" s="1" t="str">
        <f t="shared" ref="Z27" si="21">J27</f>
        <v>通貨を選択</v>
      </c>
      <c r="AA27" s="1" t="str">
        <f t="shared" ref="AA27" si="22">K27</f>
        <v>通貨を選択</v>
      </c>
      <c r="AB27" s="1" t="str">
        <f t="shared" ref="AB27" si="23">L27</f>
        <v>通貨を選択</v>
      </c>
      <c r="AD27" s="1" t="s">
        <v>7</v>
      </c>
      <c r="AE27" s="1" t="s">
        <v>7</v>
      </c>
      <c r="AF27" s="1" t="s">
        <v>7</v>
      </c>
      <c r="AG27" s="1" t="s">
        <v>7</v>
      </c>
      <c r="AH27" s="1" t="s">
        <v>7</v>
      </c>
    </row>
    <row r="28" spans="1:34" s="13" customFormat="1" ht="15" customHeight="1" x14ac:dyDescent="0.3">
      <c r="A28" s="90" t="s">
        <v>50</v>
      </c>
      <c r="B28" s="11" t="s">
        <v>222</v>
      </c>
      <c r="C28" s="21"/>
      <c r="D28" s="22"/>
      <c r="E28" s="23"/>
      <c r="F28" s="23"/>
      <c r="G28" s="95" t="str">
        <f t="shared" si="0"/>
        <v/>
      </c>
      <c r="H28" s="23"/>
      <c r="I28" s="23"/>
      <c r="J28" s="23"/>
      <c r="K28" s="23"/>
      <c r="L28" s="23"/>
      <c r="M28" s="12">
        <f t="shared" ref="M28" si="24">SUM(AD28:AH28)*12</f>
        <v>0</v>
      </c>
      <c r="N28" s="23"/>
      <c r="O28" s="23"/>
      <c r="P28" s="23"/>
      <c r="Q28" s="23"/>
      <c r="R28" s="23">
        <v>0</v>
      </c>
      <c r="S28" s="23"/>
      <c r="T28" s="23"/>
      <c r="U28" s="115">
        <f t="shared" ref="U28" si="25">SUM(N28,P28:T28)*12+O28</f>
        <v>0</v>
      </c>
      <c r="V28" s="105">
        <f t="shared" ref="V28" si="26">M28+U28</f>
        <v>0</v>
      </c>
      <c r="W28" s="60"/>
      <c r="X28" s="13" t="e">
        <f>IF((X27="通貨を選択"),NA(),INDEX(為替レート[100JPY当たり],MATCH(②給与情報!X27,為替レート[通貨],0),1))</f>
        <v>#N/A</v>
      </c>
      <c r="Y28" s="13" t="e">
        <f>IF((Y27="通貨を選択"),NA(),INDEX(為替レート[100JPY当たり],MATCH(②給与情報!Y27,為替レート[通貨],0),1))</f>
        <v>#N/A</v>
      </c>
      <c r="Z28" s="13" t="e">
        <f>IF((Z27="通貨を選択"),NA(),INDEX(為替レート[100JPY当たり],MATCH(②給与情報!Z27,為替レート[通貨],0),1))</f>
        <v>#N/A</v>
      </c>
      <c r="AA28" s="13" t="e">
        <f>IF((AA27="通貨を選択"),NA(),INDEX(為替レート[100JPY当たり],MATCH(②給与情報!AA27,為替レート[通貨],0),1))</f>
        <v>#N/A</v>
      </c>
      <c r="AB28" s="13" t="e">
        <f>IF((AB27="通貨を選択"),NA(),INDEX(為替レート[100JPY当たり],MATCH(②給与情報!AB27,為替レート[通貨],0),1))</f>
        <v>#N/A</v>
      </c>
      <c r="AD28" s="14">
        <f t="shared" ref="AD28:AH33" si="27">IF(H28&lt;&gt;"",H28/X28*100,0)</f>
        <v>0</v>
      </c>
      <c r="AE28" s="14">
        <f t="shared" si="27"/>
        <v>0</v>
      </c>
      <c r="AF28" s="14">
        <f t="shared" si="27"/>
        <v>0</v>
      </c>
      <c r="AG28" s="14">
        <f t="shared" si="27"/>
        <v>0</v>
      </c>
      <c r="AH28" s="14">
        <f t="shared" si="27"/>
        <v>0</v>
      </c>
    </row>
    <row r="29" spans="1:34" s="13" customFormat="1" ht="15" customHeight="1" x14ac:dyDescent="0.3">
      <c r="A29" s="90" t="s">
        <v>51</v>
      </c>
      <c r="B29" s="11" t="s">
        <v>222</v>
      </c>
      <c r="C29" s="21"/>
      <c r="D29" s="22"/>
      <c r="E29" s="23"/>
      <c r="F29" s="23"/>
      <c r="G29" s="95" t="str">
        <f t="shared" si="0"/>
        <v/>
      </c>
      <c r="H29" s="23"/>
      <c r="I29" s="23"/>
      <c r="J29" s="23"/>
      <c r="K29" s="23"/>
      <c r="L29" s="23"/>
      <c r="M29" s="12">
        <f t="shared" si="9"/>
        <v>0</v>
      </c>
      <c r="N29" s="23"/>
      <c r="O29" s="23"/>
      <c r="P29" s="23"/>
      <c r="Q29" s="23"/>
      <c r="R29" s="23">
        <v>0</v>
      </c>
      <c r="S29" s="23"/>
      <c r="T29" s="23"/>
      <c r="U29" s="115">
        <f t="shared" si="6"/>
        <v>0</v>
      </c>
      <c r="V29" s="105">
        <f t="shared" si="7"/>
        <v>0</v>
      </c>
      <c r="W29" s="60"/>
      <c r="X29" s="13" t="e">
        <f>IF((X27="通貨を選択"),NA(),INDEX(為替レート[100JPY当たり],MATCH(②給与情報!X27,為替レート[通貨],0),1))</f>
        <v>#N/A</v>
      </c>
      <c r="Y29" s="13" t="e">
        <f>IF((Y27="通貨を選択"),NA(),INDEX(為替レート[100JPY当たり],MATCH(②給与情報!Y27,為替レート[通貨],0),1))</f>
        <v>#N/A</v>
      </c>
      <c r="Z29" s="13" t="e">
        <f>IF((Z27="通貨を選択"),NA(),INDEX(為替レート[100JPY当たり],MATCH(②給与情報!Z27,為替レート[通貨],0),1))</f>
        <v>#N/A</v>
      </c>
      <c r="AA29" s="13" t="e">
        <f>IF((AA27="通貨を選択"),NA(),INDEX(為替レート[100JPY当たり],MATCH(②給与情報!AA27,為替レート[通貨],0),1))</f>
        <v>#N/A</v>
      </c>
      <c r="AB29" s="13" t="e">
        <f>IF((AB27="通貨を選択"),NA(),INDEX(為替レート[100JPY当たり],MATCH(②給与情報!AB27,為替レート[通貨],0),1))</f>
        <v>#N/A</v>
      </c>
      <c r="AD29" s="14">
        <f t="shared" si="27"/>
        <v>0</v>
      </c>
      <c r="AE29" s="14">
        <f t="shared" si="27"/>
        <v>0</v>
      </c>
      <c r="AF29" s="14">
        <f t="shared" si="27"/>
        <v>0</v>
      </c>
      <c r="AG29" s="14">
        <f t="shared" si="27"/>
        <v>0</v>
      </c>
      <c r="AH29" s="14">
        <f t="shared" si="27"/>
        <v>0</v>
      </c>
    </row>
    <row r="30" spans="1:34" s="13" customFormat="1" ht="15" customHeight="1" x14ac:dyDescent="0.3">
      <c r="A30" s="90" t="s">
        <v>52</v>
      </c>
      <c r="B30" s="11" t="s">
        <v>222</v>
      </c>
      <c r="C30" s="21"/>
      <c r="D30" s="22"/>
      <c r="E30" s="23"/>
      <c r="F30" s="23"/>
      <c r="G30" s="95" t="str">
        <f t="shared" si="0"/>
        <v/>
      </c>
      <c r="H30" s="23"/>
      <c r="I30" s="23"/>
      <c r="J30" s="23"/>
      <c r="K30" s="23"/>
      <c r="L30" s="23"/>
      <c r="M30" s="12">
        <f t="shared" si="9"/>
        <v>0</v>
      </c>
      <c r="N30" s="23"/>
      <c r="O30" s="23"/>
      <c r="P30" s="23"/>
      <c r="Q30" s="23"/>
      <c r="R30" s="23">
        <v>0</v>
      </c>
      <c r="S30" s="23"/>
      <c r="T30" s="23"/>
      <c r="U30" s="115">
        <f t="shared" si="6"/>
        <v>0</v>
      </c>
      <c r="V30" s="105">
        <f t="shared" si="7"/>
        <v>0</v>
      </c>
      <c r="W30" s="60"/>
      <c r="X30" s="13" t="e">
        <f>IF((X27="通貨を選択"),NA(),INDEX(為替レート[100JPY当たり],MATCH(②給与情報!X27,為替レート[通貨],0),1))</f>
        <v>#N/A</v>
      </c>
      <c r="Y30" s="13" t="e">
        <f>IF((Y27="通貨を選択"),NA(),INDEX(為替レート[100JPY当たり],MATCH(②給与情報!Y27,為替レート[通貨],0),1))</f>
        <v>#N/A</v>
      </c>
      <c r="Z30" s="13" t="e">
        <f>IF((Z27="通貨を選択"),NA(),INDEX(為替レート[100JPY当たり],MATCH(②給与情報!Z27,為替レート[通貨],0),1))</f>
        <v>#N/A</v>
      </c>
      <c r="AA30" s="13" t="e">
        <f>IF((AA27="通貨を選択"),NA(),INDEX(為替レート[100JPY当たり],MATCH(②給与情報!AA27,為替レート[通貨],0),1))</f>
        <v>#N/A</v>
      </c>
      <c r="AB30" s="13" t="e">
        <f>IF((AB27="通貨を選択"),NA(),INDEX(為替レート[100JPY当たり],MATCH(②給与情報!AB27,為替レート[通貨],0),1))</f>
        <v>#N/A</v>
      </c>
      <c r="AD30" s="14">
        <f t="shared" si="27"/>
        <v>0</v>
      </c>
      <c r="AE30" s="14">
        <f t="shared" si="27"/>
        <v>0</v>
      </c>
      <c r="AF30" s="14">
        <f t="shared" si="27"/>
        <v>0</v>
      </c>
      <c r="AG30" s="14">
        <f t="shared" si="27"/>
        <v>0</v>
      </c>
      <c r="AH30" s="14">
        <f t="shared" si="27"/>
        <v>0</v>
      </c>
    </row>
    <row r="31" spans="1:34" s="13" customFormat="1" ht="15" customHeight="1" x14ac:dyDescent="0.3">
      <c r="A31" s="90" t="s">
        <v>53</v>
      </c>
      <c r="B31" s="11" t="s">
        <v>222</v>
      </c>
      <c r="C31" s="21"/>
      <c r="D31" s="118">
        <v>0</v>
      </c>
      <c r="E31" s="23"/>
      <c r="F31" s="23"/>
      <c r="G31" s="95" t="str">
        <f t="shared" si="0"/>
        <v/>
      </c>
      <c r="H31" s="23"/>
      <c r="I31" s="23"/>
      <c r="J31" s="23"/>
      <c r="K31" s="23"/>
      <c r="L31" s="23"/>
      <c r="M31" s="12">
        <f t="shared" si="9"/>
        <v>0</v>
      </c>
      <c r="N31" s="23"/>
      <c r="O31" s="23"/>
      <c r="P31" s="23"/>
      <c r="Q31" s="23"/>
      <c r="R31" s="23"/>
      <c r="S31" s="23"/>
      <c r="T31" s="23"/>
      <c r="U31" s="115">
        <f t="shared" si="6"/>
        <v>0</v>
      </c>
      <c r="V31" s="105">
        <f t="shared" si="7"/>
        <v>0</v>
      </c>
      <c r="W31" s="60"/>
      <c r="X31" s="13" t="e">
        <f>IF((X27="通貨を選択"),NA(),INDEX(為替レート[100JPY当たり],MATCH(②給与情報!X27,為替レート[通貨],0),1))</f>
        <v>#N/A</v>
      </c>
      <c r="Y31" s="13" t="e">
        <f>IF((Y27="通貨を選択"),NA(),INDEX(為替レート[100JPY当たり],MATCH(②給与情報!Y27,為替レート[通貨],0),1))</f>
        <v>#N/A</v>
      </c>
      <c r="Z31" s="13" t="e">
        <f>IF((Z27="通貨を選択"),NA(),INDEX(為替レート[100JPY当たり],MATCH(②給与情報!Z27,為替レート[通貨],0),1))</f>
        <v>#N/A</v>
      </c>
      <c r="AA31" s="13" t="e">
        <f>IF((AA27="通貨を選択"),NA(),INDEX(為替レート[100JPY当たり],MATCH(②給与情報!AA27,為替レート[通貨],0),1))</f>
        <v>#N/A</v>
      </c>
      <c r="AB31" s="13" t="e">
        <f>IF((AB27="通貨を選択"),NA(),INDEX(為替レート[100JPY当たり],MATCH(②給与情報!AB27,為替レート[通貨],0),1))</f>
        <v>#N/A</v>
      </c>
      <c r="AD31" s="14">
        <f t="shared" si="27"/>
        <v>0</v>
      </c>
      <c r="AE31" s="14">
        <f t="shared" si="27"/>
        <v>0</v>
      </c>
      <c r="AF31" s="14">
        <f t="shared" si="27"/>
        <v>0</v>
      </c>
      <c r="AG31" s="14">
        <f t="shared" si="27"/>
        <v>0</v>
      </c>
      <c r="AH31" s="14">
        <f t="shared" si="27"/>
        <v>0</v>
      </c>
    </row>
    <row r="32" spans="1:34" s="13" customFormat="1" ht="15" customHeight="1" x14ac:dyDescent="0.3">
      <c r="A32" s="90" t="s">
        <v>54</v>
      </c>
      <c r="B32" s="11" t="s">
        <v>222</v>
      </c>
      <c r="C32" s="21"/>
      <c r="D32" s="118">
        <v>0</v>
      </c>
      <c r="E32" s="23"/>
      <c r="F32" s="23"/>
      <c r="G32" s="95" t="str">
        <f t="shared" si="0"/>
        <v/>
      </c>
      <c r="H32" s="23"/>
      <c r="I32" s="23"/>
      <c r="J32" s="23"/>
      <c r="K32" s="23"/>
      <c r="L32" s="23"/>
      <c r="M32" s="12">
        <f t="shared" si="9"/>
        <v>0</v>
      </c>
      <c r="N32" s="23"/>
      <c r="O32" s="23"/>
      <c r="P32" s="23"/>
      <c r="Q32" s="23"/>
      <c r="R32" s="23"/>
      <c r="S32" s="23"/>
      <c r="T32" s="23"/>
      <c r="U32" s="115">
        <f t="shared" si="6"/>
        <v>0</v>
      </c>
      <c r="V32" s="105">
        <f t="shared" si="7"/>
        <v>0</v>
      </c>
      <c r="W32" s="60"/>
      <c r="X32" s="13" t="e">
        <f>IF((X27="通貨を選択"),NA(),INDEX(為替レート[100JPY当たり],MATCH(②給与情報!X27,為替レート[通貨],0),1))</f>
        <v>#N/A</v>
      </c>
      <c r="Y32" s="13" t="e">
        <f>IF((Y27="通貨を選択"),NA(),INDEX(為替レート[100JPY当たり],MATCH(②給与情報!Y27,為替レート[通貨],0),1))</f>
        <v>#N/A</v>
      </c>
      <c r="Z32" s="13" t="e">
        <f>IF((Z27="通貨を選択"),NA(),INDEX(為替レート[100JPY当たり],MATCH(②給与情報!Z27,為替レート[通貨],0),1))</f>
        <v>#N/A</v>
      </c>
      <c r="AA32" s="13" t="e">
        <f>IF((AA27="通貨を選択"),NA(),INDEX(為替レート[100JPY当たり],MATCH(②給与情報!AA27,為替レート[通貨],0),1))</f>
        <v>#N/A</v>
      </c>
      <c r="AB32" s="13" t="e">
        <f>IF((AB27="通貨を選択"),NA(),INDEX(為替レート[100JPY当たり],MATCH(②給与情報!AB27,為替レート[通貨],0),1))</f>
        <v>#N/A</v>
      </c>
      <c r="AD32" s="14">
        <f t="shared" si="27"/>
        <v>0</v>
      </c>
      <c r="AE32" s="14">
        <f t="shared" si="27"/>
        <v>0</v>
      </c>
      <c r="AF32" s="14">
        <f t="shared" si="27"/>
        <v>0</v>
      </c>
      <c r="AG32" s="14">
        <f t="shared" si="27"/>
        <v>0</v>
      </c>
      <c r="AH32" s="14">
        <f t="shared" si="27"/>
        <v>0</v>
      </c>
    </row>
    <row r="33" spans="1:34" s="13" customFormat="1" ht="15" customHeight="1" x14ac:dyDescent="0.3">
      <c r="A33" s="91" t="s">
        <v>55</v>
      </c>
      <c r="B33" s="15" t="s">
        <v>222</v>
      </c>
      <c r="C33" s="24"/>
      <c r="D33" s="119">
        <v>0</v>
      </c>
      <c r="E33" s="25"/>
      <c r="F33" s="25"/>
      <c r="G33" s="96" t="str">
        <f t="shared" si="0"/>
        <v/>
      </c>
      <c r="H33" s="25"/>
      <c r="I33" s="25"/>
      <c r="J33" s="25"/>
      <c r="K33" s="25"/>
      <c r="L33" s="25"/>
      <c r="M33" s="16">
        <f t="shared" si="9"/>
        <v>0</v>
      </c>
      <c r="N33" s="25"/>
      <c r="O33" s="25"/>
      <c r="P33" s="25"/>
      <c r="Q33" s="25"/>
      <c r="R33" s="25"/>
      <c r="S33" s="25"/>
      <c r="T33" s="25"/>
      <c r="U33" s="116">
        <f t="shared" si="6"/>
        <v>0</v>
      </c>
      <c r="V33" s="106">
        <f t="shared" si="7"/>
        <v>0</v>
      </c>
      <c r="W33" s="60"/>
      <c r="X33" s="13" t="e">
        <f>IF((X27="通貨を選択"),NA(),INDEX(為替レート[100JPY当たり],MATCH(②給与情報!X27,為替レート[通貨],0),1))</f>
        <v>#N/A</v>
      </c>
      <c r="Y33" s="13" t="e">
        <f>IF((Y27="通貨を選択"),NA(),INDEX(為替レート[100JPY当たり],MATCH(②給与情報!Y27,為替レート[通貨],0),1))</f>
        <v>#N/A</v>
      </c>
      <c r="Z33" s="13" t="e">
        <f>IF((Z27="通貨を選択"),NA(),INDEX(為替レート[100JPY当たり],MATCH(②給与情報!Z27,為替レート[通貨],0),1))</f>
        <v>#N/A</v>
      </c>
      <c r="AA33" s="13" t="e">
        <f>IF((AA27="通貨を選択"),NA(),INDEX(為替レート[100JPY当たり],MATCH(②給与情報!AA27,為替レート[通貨],0),1))</f>
        <v>#N/A</v>
      </c>
      <c r="AB33" s="13" t="e">
        <f>IF((AB27="通貨を選択"),NA(),INDEX(為替レート[100JPY当たり],MATCH(②給与情報!AB27,為替レート[通貨],0),1))</f>
        <v>#N/A</v>
      </c>
      <c r="AD33" s="14">
        <f t="shared" si="27"/>
        <v>0</v>
      </c>
      <c r="AE33" s="14">
        <f t="shared" si="27"/>
        <v>0</v>
      </c>
      <c r="AF33" s="14">
        <f t="shared" si="27"/>
        <v>0</v>
      </c>
      <c r="AG33" s="14">
        <f t="shared" si="27"/>
        <v>0</v>
      </c>
      <c r="AH33" s="14">
        <f t="shared" si="27"/>
        <v>0</v>
      </c>
    </row>
    <row r="34" spans="1:34" ht="30" customHeight="1" x14ac:dyDescent="0.3">
      <c r="A34" s="89" t="s">
        <v>137</v>
      </c>
      <c r="B34" s="4"/>
      <c r="C34" s="92"/>
      <c r="D34" s="93"/>
      <c r="E34" s="94" t="s">
        <v>7</v>
      </c>
      <c r="F34" s="94" t="s">
        <v>7</v>
      </c>
      <c r="G34" s="94" t="s">
        <v>7</v>
      </c>
      <c r="H34" s="26" t="s">
        <v>68</v>
      </c>
      <c r="I34" s="26" t="s">
        <v>68</v>
      </c>
      <c r="J34" s="26" t="s">
        <v>68</v>
      </c>
      <c r="K34" s="26" t="s">
        <v>68</v>
      </c>
      <c r="L34" s="26" t="s">
        <v>68</v>
      </c>
      <c r="M34" s="19" t="s">
        <v>7</v>
      </c>
      <c r="N34" s="114" t="s">
        <v>7</v>
      </c>
      <c r="O34" s="114" t="s">
        <v>7</v>
      </c>
      <c r="P34" s="114" t="s">
        <v>7</v>
      </c>
      <c r="Q34" s="114" t="s">
        <v>7</v>
      </c>
      <c r="R34" s="114" t="s">
        <v>7</v>
      </c>
      <c r="S34" s="114" t="s">
        <v>7</v>
      </c>
      <c r="T34" s="114" t="s">
        <v>7</v>
      </c>
      <c r="U34" s="114" t="s">
        <v>7</v>
      </c>
      <c r="V34" s="88" t="s">
        <v>7</v>
      </c>
      <c r="W34" s="57"/>
      <c r="X34" s="1" t="str">
        <f t="shared" ref="X34" si="28">H34</f>
        <v>通貨を選択</v>
      </c>
      <c r="Y34" s="1" t="str">
        <f t="shared" ref="Y34" si="29">I34</f>
        <v>通貨を選択</v>
      </c>
      <c r="Z34" s="1" t="str">
        <f t="shared" ref="Z34" si="30">J34</f>
        <v>通貨を選択</v>
      </c>
      <c r="AA34" s="1" t="str">
        <f t="shared" ref="AA34" si="31">K34</f>
        <v>通貨を選択</v>
      </c>
      <c r="AB34" s="1" t="str">
        <f t="shared" ref="AB34" si="32">L34</f>
        <v>通貨を選択</v>
      </c>
      <c r="AD34" s="1" t="s">
        <v>7</v>
      </c>
      <c r="AE34" s="1" t="s">
        <v>7</v>
      </c>
      <c r="AF34" s="1" t="s">
        <v>7</v>
      </c>
      <c r="AG34" s="1" t="s">
        <v>7</v>
      </c>
      <c r="AH34" s="1" t="s">
        <v>7</v>
      </c>
    </row>
    <row r="35" spans="1:34" s="13" customFormat="1" ht="15" customHeight="1" x14ac:dyDescent="0.3">
      <c r="A35" s="90" t="s">
        <v>50</v>
      </c>
      <c r="B35" s="11" t="s">
        <v>137</v>
      </c>
      <c r="C35" s="21"/>
      <c r="D35" s="22"/>
      <c r="E35" s="23"/>
      <c r="F35" s="23"/>
      <c r="G35" s="95" t="str">
        <f t="shared" si="0"/>
        <v/>
      </c>
      <c r="H35" s="23"/>
      <c r="I35" s="23"/>
      <c r="J35" s="23"/>
      <c r="K35" s="23"/>
      <c r="L35" s="23"/>
      <c r="M35" s="12">
        <f t="shared" ref="M35" si="33">SUM(AD35:AH35)*12</f>
        <v>0</v>
      </c>
      <c r="N35" s="23"/>
      <c r="O35" s="23"/>
      <c r="P35" s="23"/>
      <c r="Q35" s="23"/>
      <c r="R35" s="23">
        <v>0</v>
      </c>
      <c r="S35" s="23"/>
      <c r="T35" s="23"/>
      <c r="U35" s="115">
        <f t="shared" ref="U35" si="34">SUM(N35,P35:T35)*12+O35</f>
        <v>0</v>
      </c>
      <c r="V35" s="105">
        <f t="shared" ref="V35" si="35">M35+U35</f>
        <v>0</v>
      </c>
      <c r="W35" s="60"/>
      <c r="X35" s="13" t="e">
        <f>IF((X34="通貨を選択"),NA(),INDEX(為替レート[100JPY当たり],MATCH(②給与情報!X34,為替レート[通貨],0),1))</f>
        <v>#N/A</v>
      </c>
      <c r="Y35" s="13" t="e">
        <f>IF((Y34="通貨を選択"),NA(),INDEX(為替レート[100JPY当たり],MATCH(②給与情報!Y34,為替レート[通貨],0),1))</f>
        <v>#N/A</v>
      </c>
      <c r="Z35" s="13" t="e">
        <f>IF((Z34="通貨を選択"),NA(),INDEX(為替レート[100JPY当たり],MATCH(②給与情報!Z34,為替レート[通貨],0),1))</f>
        <v>#N/A</v>
      </c>
      <c r="AA35" s="13" t="e">
        <f>IF((AA34="通貨を選択"),NA(),INDEX(為替レート[100JPY当たり],MATCH(②給与情報!AA34,為替レート[通貨],0),1))</f>
        <v>#N/A</v>
      </c>
      <c r="AB35" s="13" t="e">
        <f>IF((AB34="通貨を選択"),NA(),INDEX(為替レート[100JPY当たり],MATCH(②給与情報!AB34,為替レート[通貨],0),1))</f>
        <v>#N/A</v>
      </c>
      <c r="AD35" s="14">
        <f t="shared" ref="AD35:AH40" si="36">IF(H35&lt;&gt;"",H35/X35*100,0)</f>
        <v>0</v>
      </c>
      <c r="AE35" s="14">
        <f t="shared" si="36"/>
        <v>0</v>
      </c>
      <c r="AF35" s="14">
        <f t="shared" si="36"/>
        <v>0</v>
      </c>
      <c r="AG35" s="14">
        <f t="shared" si="36"/>
        <v>0</v>
      </c>
      <c r="AH35" s="14">
        <f t="shared" si="36"/>
        <v>0</v>
      </c>
    </row>
    <row r="36" spans="1:34" s="13" customFormat="1" ht="15" customHeight="1" x14ac:dyDescent="0.3">
      <c r="A36" s="90" t="s">
        <v>51</v>
      </c>
      <c r="B36" s="11" t="s">
        <v>137</v>
      </c>
      <c r="C36" s="21"/>
      <c r="D36" s="22"/>
      <c r="E36" s="23"/>
      <c r="F36" s="23"/>
      <c r="G36" s="95" t="str">
        <f t="shared" si="0"/>
        <v/>
      </c>
      <c r="H36" s="23"/>
      <c r="I36" s="23"/>
      <c r="J36" s="23"/>
      <c r="K36" s="23"/>
      <c r="L36" s="23"/>
      <c r="M36" s="12">
        <f t="shared" si="9"/>
        <v>0</v>
      </c>
      <c r="N36" s="23"/>
      <c r="O36" s="23"/>
      <c r="P36" s="23"/>
      <c r="Q36" s="23"/>
      <c r="R36" s="23">
        <v>0</v>
      </c>
      <c r="S36" s="23"/>
      <c r="T36" s="23"/>
      <c r="U36" s="115">
        <f t="shared" si="6"/>
        <v>0</v>
      </c>
      <c r="V36" s="105">
        <f t="shared" si="7"/>
        <v>0</v>
      </c>
      <c r="W36" s="60"/>
      <c r="X36" s="13" t="e">
        <f>IF((X34="通貨を選択"),NA(),INDEX(為替レート[100JPY当たり],MATCH(②給与情報!X34,為替レート[通貨],0),1))</f>
        <v>#N/A</v>
      </c>
      <c r="Y36" s="13" t="e">
        <f>IF((Y34="通貨を選択"),NA(),INDEX(為替レート[100JPY当たり],MATCH(②給与情報!Y34,為替レート[通貨],0),1))</f>
        <v>#N/A</v>
      </c>
      <c r="Z36" s="13" t="e">
        <f>IF((Z34="通貨を選択"),NA(),INDEX(為替レート[100JPY当たり],MATCH(②給与情報!Z34,為替レート[通貨],0),1))</f>
        <v>#N/A</v>
      </c>
      <c r="AA36" s="13" t="e">
        <f>IF((AA34="通貨を選択"),NA(),INDEX(為替レート[100JPY当たり],MATCH(②給与情報!AA34,為替レート[通貨],0),1))</f>
        <v>#N/A</v>
      </c>
      <c r="AB36" s="13" t="e">
        <f>IF((AB34="通貨を選択"),NA(),INDEX(為替レート[100JPY当たり],MATCH(②給与情報!AB34,為替レート[通貨],0),1))</f>
        <v>#N/A</v>
      </c>
      <c r="AD36" s="14">
        <f t="shared" si="36"/>
        <v>0</v>
      </c>
      <c r="AE36" s="14">
        <f t="shared" si="36"/>
        <v>0</v>
      </c>
      <c r="AF36" s="14">
        <f t="shared" si="36"/>
        <v>0</v>
      </c>
      <c r="AG36" s="14">
        <f t="shared" si="36"/>
        <v>0</v>
      </c>
      <c r="AH36" s="14">
        <f t="shared" si="36"/>
        <v>0</v>
      </c>
    </row>
    <row r="37" spans="1:34" s="13" customFormat="1" ht="15" customHeight="1" x14ac:dyDescent="0.3">
      <c r="A37" s="90" t="s">
        <v>52</v>
      </c>
      <c r="B37" s="11" t="s">
        <v>137</v>
      </c>
      <c r="C37" s="21"/>
      <c r="D37" s="22"/>
      <c r="E37" s="23"/>
      <c r="F37" s="23"/>
      <c r="G37" s="95" t="str">
        <f t="shared" si="0"/>
        <v/>
      </c>
      <c r="H37" s="23"/>
      <c r="I37" s="23"/>
      <c r="J37" s="23"/>
      <c r="K37" s="23"/>
      <c r="L37" s="23"/>
      <c r="M37" s="12">
        <f t="shared" si="9"/>
        <v>0</v>
      </c>
      <c r="N37" s="23"/>
      <c r="O37" s="23"/>
      <c r="P37" s="23"/>
      <c r="Q37" s="23"/>
      <c r="R37" s="23">
        <v>0</v>
      </c>
      <c r="S37" s="23"/>
      <c r="T37" s="23"/>
      <c r="U37" s="115">
        <f t="shared" si="6"/>
        <v>0</v>
      </c>
      <c r="V37" s="105">
        <f t="shared" si="7"/>
        <v>0</v>
      </c>
      <c r="W37" s="60"/>
      <c r="X37" s="13" t="e">
        <f>IF((X34="通貨を選択"),NA(),INDEX(為替レート[100JPY当たり],MATCH(②給与情報!X34,為替レート[通貨],0),1))</f>
        <v>#N/A</v>
      </c>
      <c r="Y37" s="13" t="e">
        <f>IF((Y34="通貨を選択"),NA(),INDEX(為替レート[100JPY当たり],MATCH(②給与情報!Y34,為替レート[通貨],0),1))</f>
        <v>#N/A</v>
      </c>
      <c r="Z37" s="13" t="e">
        <f>IF((Z34="通貨を選択"),NA(),INDEX(為替レート[100JPY当たり],MATCH(②給与情報!Z34,為替レート[通貨],0),1))</f>
        <v>#N/A</v>
      </c>
      <c r="AA37" s="13" t="e">
        <f>IF((AA34="通貨を選択"),NA(),INDEX(為替レート[100JPY当たり],MATCH(②給与情報!AA34,為替レート[通貨],0),1))</f>
        <v>#N/A</v>
      </c>
      <c r="AB37" s="13" t="e">
        <f>IF((AB34="通貨を選択"),NA(),INDEX(為替レート[100JPY当たり],MATCH(②給与情報!AB34,為替レート[通貨],0),1))</f>
        <v>#N/A</v>
      </c>
      <c r="AD37" s="14">
        <f t="shared" si="36"/>
        <v>0</v>
      </c>
      <c r="AE37" s="14">
        <f t="shared" si="36"/>
        <v>0</v>
      </c>
      <c r="AF37" s="14">
        <f t="shared" si="36"/>
        <v>0</v>
      </c>
      <c r="AG37" s="14">
        <f t="shared" si="36"/>
        <v>0</v>
      </c>
      <c r="AH37" s="14">
        <f t="shared" si="36"/>
        <v>0</v>
      </c>
    </row>
    <row r="38" spans="1:34" s="13" customFormat="1" ht="15" customHeight="1" x14ac:dyDescent="0.3">
      <c r="A38" s="90" t="s">
        <v>53</v>
      </c>
      <c r="B38" s="11" t="s">
        <v>137</v>
      </c>
      <c r="C38" s="21"/>
      <c r="D38" s="118">
        <v>0</v>
      </c>
      <c r="E38" s="23"/>
      <c r="F38" s="23"/>
      <c r="G38" s="95" t="str">
        <f t="shared" si="0"/>
        <v/>
      </c>
      <c r="H38" s="23"/>
      <c r="I38" s="23"/>
      <c r="J38" s="23"/>
      <c r="K38" s="23"/>
      <c r="L38" s="23"/>
      <c r="M38" s="12">
        <f t="shared" si="9"/>
        <v>0</v>
      </c>
      <c r="N38" s="23"/>
      <c r="O38" s="23"/>
      <c r="P38" s="23"/>
      <c r="Q38" s="23"/>
      <c r="R38" s="23"/>
      <c r="S38" s="23"/>
      <c r="T38" s="23"/>
      <c r="U38" s="115">
        <f t="shared" si="6"/>
        <v>0</v>
      </c>
      <c r="V38" s="105">
        <f t="shared" si="7"/>
        <v>0</v>
      </c>
      <c r="W38" s="60"/>
      <c r="X38" s="13" t="e">
        <f>IF((X34="通貨を選択"),NA(),INDEX(為替レート[100JPY当たり],MATCH(②給与情報!X34,為替レート[通貨],0),1))</f>
        <v>#N/A</v>
      </c>
      <c r="Y38" s="13" t="e">
        <f>IF((Y34="通貨を選択"),NA(),INDEX(為替レート[100JPY当たり],MATCH(②給与情報!Y34,為替レート[通貨],0),1))</f>
        <v>#N/A</v>
      </c>
      <c r="Z38" s="13" t="e">
        <f>IF((Z34="通貨を選択"),NA(),INDEX(為替レート[100JPY当たり],MATCH(②給与情報!Z34,為替レート[通貨],0),1))</f>
        <v>#N/A</v>
      </c>
      <c r="AA38" s="13" t="e">
        <f>IF((AA34="通貨を選択"),NA(),INDEX(為替レート[100JPY当たり],MATCH(②給与情報!AA34,為替レート[通貨],0),1))</f>
        <v>#N/A</v>
      </c>
      <c r="AB38" s="13" t="e">
        <f>IF((AB34="通貨を選択"),NA(),INDEX(為替レート[100JPY当たり],MATCH(②給与情報!AB34,為替レート[通貨],0),1))</f>
        <v>#N/A</v>
      </c>
      <c r="AD38" s="14">
        <f t="shared" si="36"/>
        <v>0</v>
      </c>
      <c r="AE38" s="14">
        <f t="shared" si="36"/>
        <v>0</v>
      </c>
      <c r="AF38" s="14">
        <f t="shared" si="36"/>
        <v>0</v>
      </c>
      <c r="AG38" s="14">
        <f t="shared" si="36"/>
        <v>0</v>
      </c>
      <c r="AH38" s="14">
        <f t="shared" si="36"/>
        <v>0</v>
      </c>
    </row>
    <row r="39" spans="1:34" s="13" customFormat="1" ht="15" customHeight="1" x14ac:dyDescent="0.3">
      <c r="A39" s="90" t="s">
        <v>54</v>
      </c>
      <c r="B39" s="11" t="s">
        <v>137</v>
      </c>
      <c r="C39" s="21"/>
      <c r="D39" s="118">
        <v>0</v>
      </c>
      <c r="E39" s="23"/>
      <c r="F39" s="23"/>
      <c r="G39" s="95" t="str">
        <f t="shared" si="0"/>
        <v/>
      </c>
      <c r="H39" s="23"/>
      <c r="I39" s="23"/>
      <c r="J39" s="23"/>
      <c r="K39" s="23"/>
      <c r="L39" s="23"/>
      <c r="M39" s="12">
        <f t="shared" si="9"/>
        <v>0</v>
      </c>
      <c r="N39" s="23"/>
      <c r="O39" s="23"/>
      <c r="P39" s="23"/>
      <c r="Q39" s="23"/>
      <c r="R39" s="23"/>
      <c r="S39" s="23"/>
      <c r="T39" s="23"/>
      <c r="U39" s="115">
        <f t="shared" si="6"/>
        <v>0</v>
      </c>
      <c r="V39" s="105">
        <f t="shared" si="7"/>
        <v>0</v>
      </c>
      <c r="W39" s="60"/>
      <c r="X39" s="13" t="e">
        <f>IF((X34="通貨を選択"),NA(),INDEX(為替レート[100JPY当たり],MATCH(②給与情報!X34,為替レート[通貨],0),1))</f>
        <v>#N/A</v>
      </c>
      <c r="Y39" s="13" t="e">
        <f>IF((Y34="通貨を選択"),NA(),INDEX(為替レート[100JPY当たり],MATCH(②給与情報!Y34,為替レート[通貨],0),1))</f>
        <v>#N/A</v>
      </c>
      <c r="Z39" s="13" t="e">
        <f>IF((Z34="通貨を選択"),NA(),INDEX(為替レート[100JPY当たり],MATCH(②給与情報!Z34,為替レート[通貨],0),1))</f>
        <v>#N/A</v>
      </c>
      <c r="AA39" s="13" t="e">
        <f>IF((AA34="通貨を選択"),NA(),INDEX(為替レート[100JPY当たり],MATCH(②給与情報!AA34,為替レート[通貨],0),1))</f>
        <v>#N/A</v>
      </c>
      <c r="AB39" s="13" t="e">
        <f>IF((AB34="通貨を選択"),NA(),INDEX(為替レート[100JPY当たり],MATCH(②給与情報!AB34,為替レート[通貨],0),1))</f>
        <v>#N/A</v>
      </c>
      <c r="AD39" s="14">
        <f t="shared" si="36"/>
        <v>0</v>
      </c>
      <c r="AE39" s="14">
        <f t="shared" si="36"/>
        <v>0</v>
      </c>
      <c r="AF39" s="14">
        <f t="shared" si="36"/>
        <v>0</v>
      </c>
      <c r="AG39" s="14">
        <f t="shared" si="36"/>
        <v>0</v>
      </c>
      <c r="AH39" s="14">
        <f t="shared" si="36"/>
        <v>0</v>
      </c>
    </row>
    <row r="40" spans="1:34" s="13" customFormat="1" ht="15" customHeight="1" x14ac:dyDescent="0.3">
      <c r="A40" s="91" t="s">
        <v>55</v>
      </c>
      <c r="B40" s="15" t="s">
        <v>137</v>
      </c>
      <c r="C40" s="24"/>
      <c r="D40" s="119">
        <v>0</v>
      </c>
      <c r="E40" s="25"/>
      <c r="F40" s="25"/>
      <c r="G40" s="96" t="str">
        <f t="shared" si="0"/>
        <v/>
      </c>
      <c r="H40" s="25"/>
      <c r="I40" s="25"/>
      <c r="J40" s="25"/>
      <c r="K40" s="25"/>
      <c r="L40" s="25"/>
      <c r="M40" s="16">
        <f t="shared" si="9"/>
        <v>0</v>
      </c>
      <c r="N40" s="25"/>
      <c r="O40" s="25"/>
      <c r="P40" s="25"/>
      <c r="Q40" s="25"/>
      <c r="R40" s="25"/>
      <c r="S40" s="25"/>
      <c r="T40" s="25"/>
      <c r="U40" s="116">
        <f t="shared" si="6"/>
        <v>0</v>
      </c>
      <c r="V40" s="106">
        <f t="shared" si="7"/>
        <v>0</v>
      </c>
      <c r="W40" s="60"/>
      <c r="X40" s="13" t="e">
        <f>IF((X34="通貨を選択"),NA(),INDEX(為替レート[100JPY当たり],MATCH(②給与情報!X34,為替レート[通貨],0),1))</f>
        <v>#N/A</v>
      </c>
      <c r="Y40" s="13" t="e">
        <f>IF((Y34="通貨を選択"),NA(),INDEX(為替レート[100JPY当たり],MATCH(②給与情報!Y34,為替レート[通貨],0),1))</f>
        <v>#N/A</v>
      </c>
      <c r="Z40" s="13" t="e">
        <f>IF((Z34="通貨を選択"),NA(),INDEX(為替レート[100JPY当たり],MATCH(②給与情報!Z34,為替レート[通貨],0),1))</f>
        <v>#N/A</v>
      </c>
      <c r="AA40" s="13" t="e">
        <f>IF((AA34="通貨を選択"),NA(),INDEX(為替レート[100JPY当たり],MATCH(②給与情報!AA34,為替レート[通貨],0),1))</f>
        <v>#N/A</v>
      </c>
      <c r="AB40" s="13" t="e">
        <f>IF((AB34="通貨を選択"),NA(),INDEX(為替レート[100JPY当たり],MATCH(②給与情報!AB34,為替レート[通貨],0),1))</f>
        <v>#N/A</v>
      </c>
      <c r="AD40" s="14">
        <f t="shared" si="36"/>
        <v>0</v>
      </c>
      <c r="AE40" s="14">
        <f t="shared" si="36"/>
        <v>0</v>
      </c>
      <c r="AF40" s="14">
        <f t="shared" si="36"/>
        <v>0</v>
      </c>
      <c r="AG40" s="14">
        <f t="shared" si="36"/>
        <v>0</v>
      </c>
      <c r="AH40" s="14">
        <f t="shared" si="36"/>
        <v>0</v>
      </c>
    </row>
    <row r="41" spans="1:34" ht="30" customHeight="1" x14ac:dyDescent="0.3">
      <c r="A41" s="89" t="s">
        <v>140</v>
      </c>
      <c r="B41" s="4"/>
      <c r="C41" s="92"/>
      <c r="D41" s="93"/>
      <c r="E41" s="94" t="s">
        <v>7</v>
      </c>
      <c r="F41" s="94" t="s">
        <v>7</v>
      </c>
      <c r="G41" s="94" t="s">
        <v>7</v>
      </c>
      <c r="H41" s="26" t="s">
        <v>68</v>
      </c>
      <c r="I41" s="26" t="s">
        <v>68</v>
      </c>
      <c r="J41" s="26" t="s">
        <v>68</v>
      </c>
      <c r="K41" s="26" t="s">
        <v>68</v>
      </c>
      <c r="L41" s="26" t="s">
        <v>68</v>
      </c>
      <c r="M41" s="19" t="s">
        <v>7</v>
      </c>
      <c r="N41" s="114" t="s">
        <v>7</v>
      </c>
      <c r="O41" s="114" t="s">
        <v>7</v>
      </c>
      <c r="P41" s="114" t="s">
        <v>7</v>
      </c>
      <c r="Q41" s="114" t="s">
        <v>7</v>
      </c>
      <c r="R41" s="114" t="s">
        <v>7</v>
      </c>
      <c r="S41" s="114" t="s">
        <v>7</v>
      </c>
      <c r="T41" s="114" t="s">
        <v>7</v>
      </c>
      <c r="U41" s="114" t="s">
        <v>7</v>
      </c>
      <c r="V41" s="88" t="s">
        <v>7</v>
      </c>
      <c r="W41" s="57"/>
      <c r="X41" s="1" t="str">
        <f t="shared" ref="X41" si="37">H41</f>
        <v>通貨を選択</v>
      </c>
      <c r="Y41" s="1" t="str">
        <f t="shared" ref="Y41" si="38">I41</f>
        <v>通貨を選択</v>
      </c>
      <c r="Z41" s="1" t="str">
        <f t="shared" ref="Z41" si="39">J41</f>
        <v>通貨を選択</v>
      </c>
      <c r="AA41" s="1" t="str">
        <f t="shared" ref="AA41" si="40">K41</f>
        <v>通貨を選択</v>
      </c>
      <c r="AB41" s="1" t="str">
        <f t="shared" ref="AB41" si="41">L41</f>
        <v>通貨を選択</v>
      </c>
      <c r="AD41" s="1" t="s">
        <v>7</v>
      </c>
      <c r="AE41" s="1" t="s">
        <v>7</v>
      </c>
      <c r="AF41" s="1" t="s">
        <v>7</v>
      </c>
      <c r="AG41" s="1" t="s">
        <v>7</v>
      </c>
      <c r="AH41" s="1" t="s">
        <v>7</v>
      </c>
    </row>
    <row r="42" spans="1:34" s="13" customFormat="1" ht="15" customHeight="1" x14ac:dyDescent="0.3">
      <c r="A42" s="90" t="s">
        <v>50</v>
      </c>
      <c r="B42" s="11" t="s">
        <v>223</v>
      </c>
      <c r="C42" s="21"/>
      <c r="D42" s="22"/>
      <c r="E42" s="23"/>
      <c r="F42" s="23"/>
      <c r="G42" s="95" t="str">
        <f t="shared" si="0"/>
        <v/>
      </c>
      <c r="H42" s="23"/>
      <c r="I42" s="23"/>
      <c r="J42" s="23"/>
      <c r="K42" s="23"/>
      <c r="L42" s="23"/>
      <c r="M42" s="12">
        <f t="shared" ref="M42" si="42">SUM(AD42:AH42)*12</f>
        <v>0</v>
      </c>
      <c r="N42" s="23"/>
      <c r="O42" s="23"/>
      <c r="P42" s="23"/>
      <c r="Q42" s="23"/>
      <c r="R42" s="23">
        <v>0</v>
      </c>
      <c r="S42" s="23"/>
      <c r="T42" s="23"/>
      <c r="U42" s="115">
        <f t="shared" ref="U42" si="43">SUM(N42,P42:T42)*12+O42</f>
        <v>0</v>
      </c>
      <c r="V42" s="105">
        <f t="shared" ref="V42" si="44">M42+U42</f>
        <v>0</v>
      </c>
      <c r="W42" s="60"/>
      <c r="X42" s="13" t="e">
        <f>IF((X41="通貨を選択"),NA(),INDEX(為替レート[100JPY当たり],MATCH(②給与情報!X41,為替レート[通貨],0),1))</f>
        <v>#N/A</v>
      </c>
      <c r="Y42" s="13" t="e">
        <f>IF((Y41="通貨を選択"),NA(),INDEX(為替レート[100JPY当たり],MATCH(②給与情報!Y41,為替レート[通貨],0),1))</f>
        <v>#N/A</v>
      </c>
      <c r="Z42" s="13" t="e">
        <f>IF((Z41="通貨を選択"),NA(),INDEX(為替レート[100JPY当たり],MATCH(②給与情報!Z41,為替レート[通貨],0),1))</f>
        <v>#N/A</v>
      </c>
      <c r="AA42" s="13" t="e">
        <f>IF((AA41="通貨を選択"),NA(),INDEX(為替レート[100JPY当たり],MATCH(②給与情報!AA41,為替レート[通貨],0),1))</f>
        <v>#N/A</v>
      </c>
      <c r="AB42" s="13" t="e">
        <f>IF((AB41="通貨を選択"),NA(),INDEX(為替レート[100JPY当たり],MATCH(②給与情報!AB41,為替レート[通貨],0),1))</f>
        <v>#N/A</v>
      </c>
      <c r="AD42" s="14">
        <f t="shared" ref="AD42:AH47" si="45">IF(H42&lt;&gt;"",H42/X42*100,0)</f>
        <v>0</v>
      </c>
      <c r="AE42" s="14">
        <f t="shared" si="45"/>
        <v>0</v>
      </c>
      <c r="AF42" s="14">
        <f t="shared" si="45"/>
        <v>0</v>
      </c>
      <c r="AG42" s="14">
        <f t="shared" si="45"/>
        <v>0</v>
      </c>
      <c r="AH42" s="14">
        <f t="shared" si="45"/>
        <v>0</v>
      </c>
    </row>
    <row r="43" spans="1:34" s="13" customFormat="1" ht="15" customHeight="1" x14ac:dyDescent="0.3">
      <c r="A43" s="90" t="s">
        <v>51</v>
      </c>
      <c r="B43" s="11" t="s">
        <v>223</v>
      </c>
      <c r="C43" s="21"/>
      <c r="D43" s="22"/>
      <c r="E43" s="23"/>
      <c r="F43" s="23"/>
      <c r="G43" s="95" t="str">
        <f t="shared" si="0"/>
        <v/>
      </c>
      <c r="H43" s="23"/>
      <c r="I43" s="23"/>
      <c r="J43" s="23"/>
      <c r="K43" s="23"/>
      <c r="L43" s="23"/>
      <c r="M43" s="12">
        <f t="shared" si="9"/>
        <v>0</v>
      </c>
      <c r="N43" s="23"/>
      <c r="O43" s="23"/>
      <c r="P43" s="23"/>
      <c r="Q43" s="23"/>
      <c r="R43" s="23">
        <v>0</v>
      </c>
      <c r="S43" s="23"/>
      <c r="T43" s="23"/>
      <c r="U43" s="115">
        <f t="shared" si="6"/>
        <v>0</v>
      </c>
      <c r="V43" s="105">
        <f t="shared" si="7"/>
        <v>0</v>
      </c>
      <c r="W43" s="60"/>
      <c r="X43" s="13" t="e">
        <f>IF((X41="通貨を選択"),NA(),INDEX(為替レート[100JPY当たり],MATCH(②給与情報!X41,為替レート[通貨],0),1))</f>
        <v>#N/A</v>
      </c>
      <c r="Y43" s="13" t="e">
        <f>IF((Y41="通貨を選択"),NA(),INDEX(為替レート[100JPY当たり],MATCH(②給与情報!Y41,為替レート[通貨],0),1))</f>
        <v>#N/A</v>
      </c>
      <c r="Z43" s="13" t="e">
        <f>IF((Z41="通貨を選択"),NA(),INDEX(為替レート[100JPY当たり],MATCH(②給与情報!Z41,為替レート[通貨],0),1))</f>
        <v>#N/A</v>
      </c>
      <c r="AA43" s="13" t="e">
        <f>IF((AA41="通貨を選択"),NA(),INDEX(為替レート[100JPY当たり],MATCH(②給与情報!AA41,為替レート[通貨],0),1))</f>
        <v>#N/A</v>
      </c>
      <c r="AB43" s="13" t="e">
        <f>IF((AB41="通貨を選択"),NA(),INDEX(為替レート[100JPY当たり],MATCH(②給与情報!AB41,為替レート[通貨],0),1))</f>
        <v>#N/A</v>
      </c>
      <c r="AD43" s="14">
        <f t="shared" si="45"/>
        <v>0</v>
      </c>
      <c r="AE43" s="14">
        <f t="shared" si="45"/>
        <v>0</v>
      </c>
      <c r="AF43" s="14">
        <f t="shared" si="45"/>
        <v>0</v>
      </c>
      <c r="AG43" s="14">
        <f t="shared" si="45"/>
        <v>0</v>
      </c>
      <c r="AH43" s="14">
        <f t="shared" si="45"/>
        <v>0</v>
      </c>
    </row>
    <row r="44" spans="1:34" s="13" customFormat="1" ht="15" customHeight="1" x14ac:dyDescent="0.3">
      <c r="A44" s="90" t="s">
        <v>52</v>
      </c>
      <c r="B44" s="11" t="s">
        <v>223</v>
      </c>
      <c r="C44" s="21"/>
      <c r="D44" s="22"/>
      <c r="E44" s="23"/>
      <c r="F44" s="23"/>
      <c r="G44" s="95" t="str">
        <f t="shared" si="0"/>
        <v/>
      </c>
      <c r="H44" s="23"/>
      <c r="I44" s="23"/>
      <c r="J44" s="23"/>
      <c r="K44" s="23"/>
      <c r="L44" s="23"/>
      <c r="M44" s="12">
        <f t="shared" si="9"/>
        <v>0</v>
      </c>
      <c r="N44" s="23"/>
      <c r="O44" s="23"/>
      <c r="P44" s="23"/>
      <c r="Q44" s="23"/>
      <c r="R44" s="23">
        <v>0</v>
      </c>
      <c r="S44" s="23"/>
      <c r="T44" s="23"/>
      <c r="U44" s="115">
        <f t="shared" si="6"/>
        <v>0</v>
      </c>
      <c r="V44" s="105">
        <f t="shared" si="7"/>
        <v>0</v>
      </c>
      <c r="W44" s="60"/>
      <c r="X44" s="13" t="e">
        <f>IF((X41="通貨を選択"),NA(),INDEX(為替レート[100JPY当たり],MATCH(②給与情報!X41,為替レート[通貨],0),1))</f>
        <v>#N/A</v>
      </c>
      <c r="Y44" s="13" t="e">
        <f>IF((Y41="通貨を選択"),NA(),INDEX(為替レート[100JPY当たり],MATCH(②給与情報!Y41,為替レート[通貨],0),1))</f>
        <v>#N/A</v>
      </c>
      <c r="Z44" s="13" t="e">
        <f>IF((Z41="通貨を選択"),NA(),INDEX(為替レート[100JPY当たり],MATCH(②給与情報!Z41,為替レート[通貨],0),1))</f>
        <v>#N/A</v>
      </c>
      <c r="AA44" s="13" t="e">
        <f>IF((AA41="通貨を選択"),NA(),INDEX(為替レート[100JPY当たり],MATCH(②給与情報!AA41,為替レート[通貨],0),1))</f>
        <v>#N/A</v>
      </c>
      <c r="AB44" s="13" t="e">
        <f>IF((AB41="通貨を選択"),NA(),INDEX(為替レート[100JPY当たり],MATCH(②給与情報!AB41,為替レート[通貨],0),1))</f>
        <v>#N/A</v>
      </c>
      <c r="AD44" s="14">
        <f t="shared" si="45"/>
        <v>0</v>
      </c>
      <c r="AE44" s="14">
        <f t="shared" si="45"/>
        <v>0</v>
      </c>
      <c r="AF44" s="14">
        <f t="shared" si="45"/>
        <v>0</v>
      </c>
      <c r="AG44" s="14">
        <f t="shared" si="45"/>
        <v>0</v>
      </c>
      <c r="AH44" s="14">
        <f t="shared" si="45"/>
        <v>0</v>
      </c>
    </row>
    <row r="45" spans="1:34" s="13" customFormat="1" ht="15" customHeight="1" x14ac:dyDescent="0.3">
      <c r="A45" s="90" t="s">
        <v>53</v>
      </c>
      <c r="B45" s="11" t="s">
        <v>223</v>
      </c>
      <c r="C45" s="21"/>
      <c r="D45" s="118">
        <v>0</v>
      </c>
      <c r="E45" s="23"/>
      <c r="F45" s="23"/>
      <c r="G45" s="95" t="str">
        <f t="shared" si="0"/>
        <v/>
      </c>
      <c r="H45" s="23"/>
      <c r="I45" s="23"/>
      <c r="J45" s="23"/>
      <c r="K45" s="23"/>
      <c r="L45" s="23"/>
      <c r="M45" s="12">
        <f t="shared" si="9"/>
        <v>0</v>
      </c>
      <c r="N45" s="23"/>
      <c r="O45" s="23"/>
      <c r="P45" s="23"/>
      <c r="Q45" s="23"/>
      <c r="R45" s="23"/>
      <c r="S45" s="23"/>
      <c r="T45" s="23"/>
      <c r="U45" s="115">
        <f t="shared" si="6"/>
        <v>0</v>
      </c>
      <c r="V45" s="105">
        <f t="shared" si="7"/>
        <v>0</v>
      </c>
      <c r="W45" s="60"/>
      <c r="X45" s="13" t="e">
        <f>IF((X41="通貨を選択"),NA(),INDEX(為替レート[100JPY当たり],MATCH(②給与情報!X41,為替レート[通貨],0),1))</f>
        <v>#N/A</v>
      </c>
      <c r="Y45" s="13" t="e">
        <f>IF((Y41="通貨を選択"),NA(),INDEX(為替レート[100JPY当たり],MATCH(②給与情報!Y41,為替レート[通貨],0),1))</f>
        <v>#N/A</v>
      </c>
      <c r="Z45" s="13" t="e">
        <f>IF((Z41="通貨を選択"),NA(),INDEX(為替レート[100JPY当たり],MATCH(②給与情報!Z41,為替レート[通貨],0),1))</f>
        <v>#N/A</v>
      </c>
      <c r="AA45" s="13" t="e">
        <f>IF((AA41="通貨を選択"),NA(),INDEX(為替レート[100JPY当たり],MATCH(②給与情報!AA41,為替レート[通貨],0),1))</f>
        <v>#N/A</v>
      </c>
      <c r="AB45" s="13" t="e">
        <f>IF((AB41="通貨を選択"),NA(),INDEX(為替レート[100JPY当たり],MATCH(②給与情報!AB41,為替レート[通貨],0),1))</f>
        <v>#N/A</v>
      </c>
      <c r="AD45" s="14">
        <f t="shared" si="45"/>
        <v>0</v>
      </c>
      <c r="AE45" s="14">
        <f t="shared" si="45"/>
        <v>0</v>
      </c>
      <c r="AF45" s="14">
        <f t="shared" si="45"/>
        <v>0</v>
      </c>
      <c r="AG45" s="14">
        <f t="shared" si="45"/>
        <v>0</v>
      </c>
      <c r="AH45" s="14">
        <f t="shared" si="45"/>
        <v>0</v>
      </c>
    </row>
    <row r="46" spans="1:34" s="13" customFormat="1" ht="15" customHeight="1" x14ac:dyDescent="0.3">
      <c r="A46" s="90" t="s">
        <v>54</v>
      </c>
      <c r="B46" s="11" t="s">
        <v>223</v>
      </c>
      <c r="C46" s="21"/>
      <c r="D46" s="118">
        <v>0</v>
      </c>
      <c r="E46" s="23"/>
      <c r="F46" s="23"/>
      <c r="G46" s="95" t="str">
        <f t="shared" si="0"/>
        <v/>
      </c>
      <c r="H46" s="23"/>
      <c r="I46" s="23"/>
      <c r="J46" s="23"/>
      <c r="K46" s="23"/>
      <c r="L46" s="23"/>
      <c r="M46" s="12">
        <f t="shared" si="9"/>
        <v>0</v>
      </c>
      <c r="N46" s="23"/>
      <c r="O46" s="23"/>
      <c r="P46" s="23"/>
      <c r="Q46" s="23"/>
      <c r="R46" s="23"/>
      <c r="S46" s="23"/>
      <c r="T46" s="23"/>
      <c r="U46" s="115">
        <f t="shared" si="6"/>
        <v>0</v>
      </c>
      <c r="V46" s="105">
        <f t="shared" si="7"/>
        <v>0</v>
      </c>
      <c r="W46" s="60"/>
      <c r="X46" s="13" t="e">
        <f>IF((X41="通貨を選択"),NA(),INDEX(為替レート[100JPY当たり],MATCH(②給与情報!X41,為替レート[通貨],0),1))</f>
        <v>#N/A</v>
      </c>
      <c r="Y46" s="13" t="e">
        <f>IF((Y41="通貨を選択"),NA(),INDEX(為替レート[100JPY当たり],MATCH(②給与情報!Y41,為替レート[通貨],0),1))</f>
        <v>#N/A</v>
      </c>
      <c r="Z46" s="13" t="e">
        <f>IF((Z41="通貨を選択"),NA(),INDEX(為替レート[100JPY当たり],MATCH(②給与情報!Z41,為替レート[通貨],0),1))</f>
        <v>#N/A</v>
      </c>
      <c r="AA46" s="13" t="e">
        <f>IF((AA41="通貨を選択"),NA(),INDEX(為替レート[100JPY当たり],MATCH(②給与情報!AA41,為替レート[通貨],0),1))</f>
        <v>#N/A</v>
      </c>
      <c r="AB46" s="13" t="e">
        <f>IF((AB41="通貨を選択"),NA(),INDEX(為替レート[100JPY当たり],MATCH(②給与情報!AB41,為替レート[通貨],0),1))</f>
        <v>#N/A</v>
      </c>
      <c r="AD46" s="14">
        <f t="shared" si="45"/>
        <v>0</v>
      </c>
      <c r="AE46" s="14">
        <f t="shared" si="45"/>
        <v>0</v>
      </c>
      <c r="AF46" s="14">
        <f t="shared" si="45"/>
        <v>0</v>
      </c>
      <c r="AG46" s="14">
        <f t="shared" si="45"/>
        <v>0</v>
      </c>
      <c r="AH46" s="14">
        <f t="shared" si="45"/>
        <v>0</v>
      </c>
    </row>
    <row r="47" spans="1:34" s="13" customFormat="1" ht="15" customHeight="1" x14ac:dyDescent="0.3">
      <c r="A47" s="91" t="s">
        <v>55</v>
      </c>
      <c r="B47" s="15" t="s">
        <v>223</v>
      </c>
      <c r="C47" s="24"/>
      <c r="D47" s="119">
        <v>0</v>
      </c>
      <c r="E47" s="25"/>
      <c r="F47" s="25"/>
      <c r="G47" s="96" t="str">
        <f t="shared" si="0"/>
        <v/>
      </c>
      <c r="H47" s="25"/>
      <c r="I47" s="25"/>
      <c r="J47" s="25"/>
      <c r="K47" s="25"/>
      <c r="L47" s="25"/>
      <c r="M47" s="16">
        <f t="shared" si="9"/>
        <v>0</v>
      </c>
      <c r="N47" s="25"/>
      <c r="O47" s="25"/>
      <c r="P47" s="25"/>
      <c r="Q47" s="25"/>
      <c r="R47" s="25"/>
      <c r="S47" s="25"/>
      <c r="T47" s="25"/>
      <c r="U47" s="116">
        <f t="shared" si="6"/>
        <v>0</v>
      </c>
      <c r="V47" s="106">
        <f t="shared" si="7"/>
        <v>0</v>
      </c>
      <c r="W47" s="60"/>
      <c r="X47" s="13" t="e">
        <f>IF((X41="通貨を選択"),NA(),INDEX(為替レート[100JPY当たり],MATCH(②給与情報!X41,為替レート[通貨],0),1))</f>
        <v>#N/A</v>
      </c>
      <c r="Y47" s="13" t="e">
        <f>IF((Y41="通貨を選択"),NA(),INDEX(為替レート[100JPY当たり],MATCH(②給与情報!Y41,為替レート[通貨],0),1))</f>
        <v>#N/A</v>
      </c>
      <c r="Z47" s="13" t="e">
        <f>IF((Z41="通貨を選択"),NA(),INDEX(為替レート[100JPY当たり],MATCH(②給与情報!Z41,為替レート[通貨],0),1))</f>
        <v>#N/A</v>
      </c>
      <c r="AA47" s="13" t="e">
        <f>IF((AA41="通貨を選択"),NA(),INDEX(為替レート[100JPY当たり],MATCH(②給与情報!AA41,為替レート[通貨],0),1))</f>
        <v>#N/A</v>
      </c>
      <c r="AB47" s="13" t="e">
        <f>IF((AB41="通貨を選択"),NA(),INDEX(為替レート[100JPY当たり],MATCH(②給与情報!AB41,為替レート[通貨],0),1))</f>
        <v>#N/A</v>
      </c>
      <c r="AD47" s="14">
        <f t="shared" si="45"/>
        <v>0</v>
      </c>
      <c r="AE47" s="14">
        <f t="shared" si="45"/>
        <v>0</v>
      </c>
      <c r="AF47" s="14">
        <f t="shared" si="45"/>
        <v>0</v>
      </c>
      <c r="AG47" s="14">
        <f t="shared" si="45"/>
        <v>0</v>
      </c>
      <c r="AH47" s="14">
        <f t="shared" si="45"/>
        <v>0</v>
      </c>
    </row>
    <row r="48" spans="1:34" ht="30" customHeight="1" x14ac:dyDescent="0.3">
      <c r="A48" s="89" t="s">
        <v>142</v>
      </c>
      <c r="B48" s="4"/>
      <c r="C48" s="92"/>
      <c r="D48" s="93"/>
      <c r="E48" s="94" t="s">
        <v>7</v>
      </c>
      <c r="F48" s="94" t="s">
        <v>7</v>
      </c>
      <c r="G48" s="94" t="s">
        <v>7</v>
      </c>
      <c r="H48" s="26" t="s">
        <v>68</v>
      </c>
      <c r="I48" s="26" t="s">
        <v>68</v>
      </c>
      <c r="J48" s="26" t="s">
        <v>68</v>
      </c>
      <c r="K48" s="26" t="s">
        <v>68</v>
      </c>
      <c r="L48" s="26" t="s">
        <v>68</v>
      </c>
      <c r="M48" s="19" t="s">
        <v>7</v>
      </c>
      <c r="N48" s="114" t="s">
        <v>7</v>
      </c>
      <c r="O48" s="114" t="s">
        <v>7</v>
      </c>
      <c r="P48" s="114" t="s">
        <v>7</v>
      </c>
      <c r="Q48" s="114" t="s">
        <v>7</v>
      </c>
      <c r="R48" s="114" t="s">
        <v>7</v>
      </c>
      <c r="S48" s="114" t="s">
        <v>7</v>
      </c>
      <c r="T48" s="114" t="s">
        <v>7</v>
      </c>
      <c r="U48" s="114" t="s">
        <v>7</v>
      </c>
      <c r="V48" s="88" t="s">
        <v>7</v>
      </c>
      <c r="W48" s="57"/>
      <c r="X48" s="1" t="str">
        <f t="shared" ref="X48" si="46">H48</f>
        <v>通貨を選択</v>
      </c>
      <c r="Y48" s="1" t="str">
        <f t="shared" ref="Y48" si="47">I48</f>
        <v>通貨を選択</v>
      </c>
      <c r="Z48" s="1" t="str">
        <f t="shared" ref="Z48" si="48">J48</f>
        <v>通貨を選択</v>
      </c>
      <c r="AA48" s="1" t="str">
        <f t="shared" ref="AA48" si="49">K48</f>
        <v>通貨を選択</v>
      </c>
      <c r="AB48" s="1" t="str">
        <f t="shared" ref="AB48" si="50">L48</f>
        <v>通貨を選択</v>
      </c>
      <c r="AD48" s="1" t="s">
        <v>7</v>
      </c>
      <c r="AE48" s="1" t="s">
        <v>7</v>
      </c>
      <c r="AF48" s="1" t="s">
        <v>7</v>
      </c>
      <c r="AG48" s="1" t="s">
        <v>7</v>
      </c>
      <c r="AH48" s="1" t="s">
        <v>7</v>
      </c>
    </row>
    <row r="49" spans="1:34" s="13" customFormat="1" ht="15" customHeight="1" x14ac:dyDescent="0.3">
      <c r="A49" s="90" t="s">
        <v>50</v>
      </c>
      <c r="B49" s="11" t="s">
        <v>224</v>
      </c>
      <c r="C49" s="21"/>
      <c r="D49" s="22"/>
      <c r="E49" s="23"/>
      <c r="F49" s="23"/>
      <c r="G49" s="95" t="str">
        <f t="shared" si="0"/>
        <v/>
      </c>
      <c r="H49" s="23"/>
      <c r="I49" s="23"/>
      <c r="J49" s="23"/>
      <c r="K49" s="23"/>
      <c r="L49" s="23"/>
      <c r="M49" s="12">
        <f t="shared" ref="M49" si="51">SUM(AD49:AH49)*12</f>
        <v>0</v>
      </c>
      <c r="N49" s="23"/>
      <c r="O49" s="23"/>
      <c r="P49" s="23"/>
      <c r="Q49" s="23"/>
      <c r="R49" s="23">
        <v>0</v>
      </c>
      <c r="S49" s="23"/>
      <c r="T49" s="23"/>
      <c r="U49" s="115">
        <f t="shared" ref="U49" si="52">SUM(N49,P49:T49)*12+O49</f>
        <v>0</v>
      </c>
      <c r="V49" s="105">
        <f t="shared" ref="V49" si="53">M49+U49</f>
        <v>0</v>
      </c>
      <c r="W49" s="60"/>
      <c r="X49" s="13" t="e">
        <f>IF((X48="通貨を選択"),NA(),INDEX(為替レート[100JPY当たり],MATCH(②給与情報!X48,為替レート[通貨],0),1))</f>
        <v>#N/A</v>
      </c>
      <c r="Y49" s="13" t="e">
        <f>IF((Y48="通貨を選択"),NA(),INDEX(為替レート[100JPY当たり],MATCH(②給与情報!Y48,為替レート[通貨],0),1))</f>
        <v>#N/A</v>
      </c>
      <c r="Z49" s="13" t="e">
        <f>IF((Z48="通貨を選択"),NA(),INDEX(為替レート[100JPY当たり],MATCH(②給与情報!Z48,為替レート[通貨],0),1))</f>
        <v>#N/A</v>
      </c>
      <c r="AA49" s="13" t="e">
        <f>IF((AA48="通貨を選択"),NA(),INDEX(為替レート[100JPY当たり],MATCH(②給与情報!AA48,為替レート[通貨],0),1))</f>
        <v>#N/A</v>
      </c>
      <c r="AB49" s="13" t="e">
        <f>IF((AB48="通貨を選択"),NA(),INDEX(為替レート[100JPY当たり],MATCH(②給与情報!AB48,為替レート[通貨],0),1))</f>
        <v>#N/A</v>
      </c>
      <c r="AD49" s="14">
        <f t="shared" ref="AD49:AH54" si="54">IF(H49&lt;&gt;"",H49/X49*100,0)</f>
        <v>0</v>
      </c>
      <c r="AE49" s="14">
        <f t="shared" si="54"/>
        <v>0</v>
      </c>
      <c r="AF49" s="14">
        <f t="shared" si="54"/>
        <v>0</v>
      </c>
      <c r="AG49" s="14">
        <f t="shared" si="54"/>
        <v>0</v>
      </c>
      <c r="AH49" s="14">
        <f t="shared" si="54"/>
        <v>0</v>
      </c>
    </row>
    <row r="50" spans="1:34" s="13" customFormat="1" ht="15" customHeight="1" x14ac:dyDescent="0.3">
      <c r="A50" s="90" t="s">
        <v>51</v>
      </c>
      <c r="B50" s="11" t="s">
        <v>224</v>
      </c>
      <c r="C50" s="21"/>
      <c r="D50" s="22"/>
      <c r="E50" s="23"/>
      <c r="F50" s="23"/>
      <c r="G50" s="95" t="str">
        <f t="shared" si="0"/>
        <v/>
      </c>
      <c r="H50" s="23"/>
      <c r="I50" s="23"/>
      <c r="J50" s="23"/>
      <c r="K50" s="23"/>
      <c r="L50" s="23"/>
      <c r="M50" s="12">
        <f t="shared" si="9"/>
        <v>0</v>
      </c>
      <c r="N50" s="23"/>
      <c r="O50" s="23"/>
      <c r="P50" s="23"/>
      <c r="Q50" s="23"/>
      <c r="R50" s="23">
        <v>0</v>
      </c>
      <c r="S50" s="23"/>
      <c r="T50" s="23"/>
      <c r="U50" s="115">
        <f t="shared" si="6"/>
        <v>0</v>
      </c>
      <c r="V50" s="105">
        <f t="shared" si="7"/>
        <v>0</v>
      </c>
      <c r="W50" s="60"/>
      <c r="X50" s="13" t="e">
        <f>IF((X48="通貨を選択"),NA(),INDEX(為替レート[100JPY当たり],MATCH(②給与情報!X48,為替レート[通貨],0),1))</f>
        <v>#N/A</v>
      </c>
      <c r="Y50" s="13" t="e">
        <f>IF((Y48="通貨を選択"),NA(),INDEX(為替レート[100JPY当たり],MATCH(②給与情報!Y48,為替レート[通貨],0),1))</f>
        <v>#N/A</v>
      </c>
      <c r="Z50" s="13" t="e">
        <f>IF((Z48="通貨を選択"),NA(),INDEX(為替レート[100JPY当たり],MATCH(②給与情報!Z48,為替レート[通貨],0),1))</f>
        <v>#N/A</v>
      </c>
      <c r="AA50" s="13" t="e">
        <f>IF((AA48="通貨を選択"),NA(),INDEX(為替レート[100JPY当たり],MATCH(②給与情報!AA48,為替レート[通貨],0),1))</f>
        <v>#N/A</v>
      </c>
      <c r="AB50" s="13" t="e">
        <f>IF((AB48="通貨を選択"),NA(),INDEX(為替レート[100JPY当たり],MATCH(②給与情報!AB48,為替レート[通貨],0),1))</f>
        <v>#N/A</v>
      </c>
      <c r="AD50" s="14">
        <f t="shared" si="54"/>
        <v>0</v>
      </c>
      <c r="AE50" s="14">
        <f t="shared" si="54"/>
        <v>0</v>
      </c>
      <c r="AF50" s="14">
        <f t="shared" si="54"/>
        <v>0</v>
      </c>
      <c r="AG50" s="14">
        <f t="shared" si="54"/>
        <v>0</v>
      </c>
      <c r="AH50" s="14">
        <f t="shared" si="54"/>
        <v>0</v>
      </c>
    </row>
    <row r="51" spans="1:34" s="13" customFormat="1" ht="15" customHeight="1" x14ac:dyDescent="0.3">
      <c r="A51" s="90" t="s">
        <v>52</v>
      </c>
      <c r="B51" s="11" t="s">
        <v>224</v>
      </c>
      <c r="C51" s="21"/>
      <c r="D51" s="22"/>
      <c r="E51" s="23"/>
      <c r="F51" s="23"/>
      <c r="G51" s="95" t="str">
        <f t="shared" si="0"/>
        <v/>
      </c>
      <c r="H51" s="23"/>
      <c r="I51" s="23"/>
      <c r="J51" s="23"/>
      <c r="K51" s="23"/>
      <c r="L51" s="23"/>
      <c r="M51" s="12">
        <f t="shared" si="9"/>
        <v>0</v>
      </c>
      <c r="N51" s="23"/>
      <c r="O51" s="23"/>
      <c r="P51" s="23"/>
      <c r="Q51" s="23"/>
      <c r="R51" s="23">
        <v>0</v>
      </c>
      <c r="S51" s="23"/>
      <c r="T51" s="23"/>
      <c r="U51" s="115">
        <f t="shared" si="6"/>
        <v>0</v>
      </c>
      <c r="V51" s="105">
        <f t="shared" si="7"/>
        <v>0</v>
      </c>
      <c r="W51" s="60"/>
      <c r="X51" s="13" t="e">
        <f>IF((X48="通貨を選択"),NA(),INDEX(為替レート[100JPY当たり],MATCH(②給与情報!X48,為替レート[通貨],0),1))</f>
        <v>#N/A</v>
      </c>
      <c r="Y51" s="13" t="e">
        <f>IF((Y48="通貨を選択"),NA(),INDEX(為替レート[100JPY当たり],MATCH(②給与情報!Y48,為替レート[通貨],0),1))</f>
        <v>#N/A</v>
      </c>
      <c r="Z51" s="13" t="e">
        <f>IF((Z48="通貨を選択"),NA(),INDEX(為替レート[100JPY当たり],MATCH(②給与情報!Z48,為替レート[通貨],0),1))</f>
        <v>#N/A</v>
      </c>
      <c r="AA51" s="13" t="e">
        <f>IF((AA48="通貨を選択"),NA(),INDEX(為替レート[100JPY当たり],MATCH(②給与情報!AA48,為替レート[通貨],0),1))</f>
        <v>#N/A</v>
      </c>
      <c r="AB51" s="13" t="e">
        <f>IF((AB48="通貨を選択"),NA(),INDEX(為替レート[100JPY当たり],MATCH(②給与情報!AB48,為替レート[通貨],0),1))</f>
        <v>#N/A</v>
      </c>
      <c r="AD51" s="14">
        <f t="shared" si="54"/>
        <v>0</v>
      </c>
      <c r="AE51" s="14">
        <f t="shared" si="54"/>
        <v>0</v>
      </c>
      <c r="AF51" s="14">
        <f t="shared" si="54"/>
        <v>0</v>
      </c>
      <c r="AG51" s="14">
        <f t="shared" si="54"/>
        <v>0</v>
      </c>
      <c r="AH51" s="14">
        <f t="shared" si="54"/>
        <v>0</v>
      </c>
    </row>
    <row r="52" spans="1:34" s="13" customFormat="1" ht="15" customHeight="1" x14ac:dyDescent="0.3">
      <c r="A52" s="90" t="s">
        <v>53</v>
      </c>
      <c r="B52" s="11" t="s">
        <v>224</v>
      </c>
      <c r="C52" s="21"/>
      <c r="D52" s="118">
        <v>0</v>
      </c>
      <c r="E52" s="23"/>
      <c r="F52" s="23"/>
      <c r="G52" s="95" t="str">
        <f t="shared" si="0"/>
        <v/>
      </c>
      <c r="H52" s="23"/>
      <c r="I52" s="23"/>
      <c r="J52" s="23"/>
      <c r="K52" s="23"/>
      <c r="L52" s="23"/>
      <c r="M52" s="12">
        <f t="shared" si="9"/>
        <v>0</v>
      </c>
      <c r="N52" s="23"/>
      <c r="O52" s="23"/>
      <c r="P52" s="23"/>
      <c r="Q52" s="23"/>
      <c r="R52" s="23"/>
      <c r="S52" s="23"/>
      <c r="T52" s="23"/>
      <c r="U52" s="115">
        <f t="shared" si="6"/>
        <v>0</v>
      </c>
      <c r="V52" s="105">
        <f t="shared" si="7"/>
        <v>0</v>
      </c>
      <c r="W52" s="60"/>
      <c r="X52" s="13" t="e">
        <f>IF((X48="通貨を選択"),NA(),INDEX(為替レート[100JPY当たり],MATCH(②給与情報!X48,為替レート[通貨],0),1))</f>
        <v>#N/A</v>
      </c>
      <c r="Y52" s="13" t="e">
        <f>IF((Y48="通貨を選択"),NA(),INDEX(為替レート[100JPY当たり],MATCH(②給与情報!Y48,為替レート[通貨],0),1))</f>
        <v>#N/A</v>
      </c>
      <c r="Z52" s="13" t="e">
        <f>IF((Z48="通貨を選択"),NA(),INDEX(為替レート[100JPY当たり],MATCH(②給与情報!Z48,為替レート[通貨],0),1))</f>
        <v>#N/A</v>
      </c>
      <c r="AA52" s="13" t="e">
        <f>IF((AA48="通貨を選択"),NA(),INDEX(為替レート[100JPY当たり],MATCH(②給与情報!AA48,為替レート[通貨],0),1))</f>
        <v>#N/A</v>
      </c>
      <c r="AB52" s="13" t="e">
        <f>IF((AB48="通貨を選択"),NA(),INDEX(為替レート[100JPY当たり],MATCH(②給与情報!AB48,為替レート[通貨],0),1))</f>
        <v>#N/A</v>
      </c>
      <c r="AD52" s="14">
        <f t="shared" si="54"/>
        <v>0</v>
      </c>
      <c r="AE52" s="14">
        <f t="shared" si="54"/>
        <v>0</v>
      </c>
      <c r="AF52" s="14">
        <f t="shared" si="54"/>
        <v>0</v>
      </c>
      <c r="AG52" s="14">
        <f t="shared" si="54"/>
        <v>0</v>
      </c>
      <c r="AH52" s="14">
        <f t="shared" si="54"/>
        <v>0</v>
      </c>
    </row>
    <row r="53" spans="1:34" s="13" customFormat="1" ht="15" customHeight="1" x14ac:dyDescent="0.3">
      <c r="A53" s="90" t="s">
        <v>54</v>
      </c>
      <c r="B53" s="11" t="s">
        <v>224</v>
      </c>
      <c r="C53" s="21"/>
      <c r="D53" s="118">
        <v>0</v>
      </c>
      <c r="E53" s="23"/>
      <c r="F53" s="23"/>
      <c r="G53" s="95" t="str">
        <f t="shared" si="0"/>
        <v/>
      </c>
      <c r="H53" s="23"/>
      <c r="I53" s="23"/>
      <c r="J53" s="23"/>
      <c r="K53" s="23"/>
      <c r="L53" s="23"/>
      <c r="M53" s="12">
        <f t="shared" si="9"/>
        <v>0</v>
      </c>
      <c r="N53" s="23"/>
      <c r="O53" s="23"/>
      <c r="P53" s="23"/>
      <c r="Q53" s="23"/>
      <c r="R53" s="23"/>
      <c r="S53" s="23"/>
      <c r="T53" s="23"/>
      <c r="U53" s="115">
        <f t="shared" si="6"/>
        <v>0</v>
      </c>
      <c r="V53" s="105">
        <f t="shared" si="7"/>
        <v>0</v>
      </c>
      <c r="W53" s="60"/>
      <c r="X53" s="13" t="e">
        <f>IF((X48="通貨を選択"),NA(),INDEX(為替レート[100JPY当たり],MATCH(②給与情報!X48,為替レート[通貨],0),1))</f>
        <v>#N/A</v>
      </c>
      <c r="Y53" s="13" t="e">
        <f>IF((Y48="通貨を選択"),NA(),INDEX(為替レート[100JPY当たり],MATCH(②給与情報!Y48,為替レート[通貨],0),1))</f>
        <v>#N/A</v>
      </c>
      <c r="Z53" s="13" t="e">
        <f>IF((Z48="通貨を選択"),NA(),INDEX(為替レート[100JPY当たり],MATCH(②給与情報!Z48,為替レート[通貨],0),1))</f>
        <v>#N/A</v>
      </c>
      <c r="AA53" s="13" t="e">
        <f>IF((AA48="通貨を選択"),NA(),INDEX(為替レート[100JPY当たり],MATCH(②給与情報!AA48,為替レート[通貨],0),1))</f>
        <v>#N/A</v>
      </c>
      <c r="AB53" s="13" t="e">
        <f>IF((AB48="通貨を選択"),NA(),INDEX(為替レート[100JPY当たり],MATCH(②給与情報!AB48,為替レート[通貨],0),1))</f>
        <v>#N/A</v>
      </c>
      <c r="AD53" s="14">
        <f t="shared" si="54"/>
        <v>0</v>
      </c>
      <c r="AE53" s="14">
        <f t="shared" si="54"/>
        <v>0</v>
      </c>
      <c r="AF53" s="14">
        <f t="shared" si="54"/>
        <v>0</v>
      </c>
      <c r="AG53" s="14">
        <f t="shared" si="54"/>
        <v>0</v>
      </c>
      <c r="AH53" s="14">
        <f t="shared" si="54"/>
        <v>0</v>
      </c>
    </row>
    <row r="54" spans="1:34" s="13" customFormat="1" ht="15" customHeight="1" x14ac:dyDescent="0.3">
      <c r="A54" s="91" t="s">
        <v>55</v>
      </c>
      <c r="B54" s="15" t="s">
        <v>224</v>
      </c>
      <c r="C54" s="24"/>
      <c r="D54" s="119">
        <v>0</v>
      </c>
      <c r="E54" s="25"/>
      <c r="F54" s="25"/>
      <c r="G54" s="96" t="str">
        <f t="shared" si="0"/>
        <v/>
      </c>
      <c r="H54" s="25"/>
      <c r="I54" s="25"/>
      <c r="J54" s="25"/>
      <c r="K54" s="25"/>
      <c r="L54" s="25"/>
      <c r="M54" s="16">
        <f t="shared" si="9"/>
        <v>0</v>
      </c>
      <c r="N54" s="25"/>
      <c r="O54" s="25"/>
      <c r="P54" s="25"/>
      <c r="Q54" s="25"/>
      <c r="R54" s="25"/>
      <c r="S54" s="25"/>
      <c r="T54" s="25"/>
      <c r="U54" s="116">
        <f t="shared" si="6"/>
        <v>0</v>
      </c>
      <c r="V54" s="106">
        <f t="shared" si="7"/>
        <v>0</v>
      </c>
      <c r="W54" s="60"/>
      <c r="X54" s="13" t="e">
        <f>IF((X48="通貨を選択"),NA(),INDEX(為替レート[100JPY当たり],MATCH(②給与情報!X48,為替レート[通貨],0),1))</f>
        <v>#N/A</v>
      </c>
      <c r="Y54" s="13" t="e">
        <f>IF((Y48="通貨を選択"),NA(),INDEX(為替レート[100JPY当たり],MATCH(②給与情報!Y48,為替レート[通貨],0),1))</f>
        <v>#N/A</v>
      </c>
      <c r="Z54" s="13" t="e">
        <f>IF((Z48="通貨を選択"),NA(),INDEX(為替レート[100JPY当たり],MATCH(②給与情報!Z48,為替レート[通貨],0),1))</f>
        <v>#N/A</v>
      </c>
      <c r="AA54" s="13" t="e">
        <f>IF((AA48="通貨を選択"),NA(),INDEX(為替レート[100JPY当たり],MATCH(②給与情報!AA48,為替レート[通貨],0),1))</f>
        <v>#N/A</v>
      </c>
      <c r="AB54" s="13" t="e">
        <f>IF((AB48="通貨を選択"),NA(),INDEX(為替レート[100JPY当たり],MATCH(②給与情報!AB48,為替レート[通貨],0),1))</f>
        <v>#N/A</v>
      </c>
      <c r="AD54" s="14">
        <f t="shared" si="54"/>
        <v>0</v>
      </c>
      <c r="AE54" s="14">
        <f t="shared" si="54"/>
        <v>0</v>
      </c>
      <c r="AF54" s="14">
        <f t="shared" si="54"/>
        <v>0</v>
      </c>
      <c r="AG54" s="14">
        <f t="shared" si="54"/>
        <v>0</v>
      </c>
      <c r="AH54" s="14">
        <f t="shared" si="54"/>
        <v>0</v>
      </c>
    </row>
    <row r="55" spans="1:34" ht="30" customHeight="1" x14ac:dyDescent="0.3">
      <c r="A55" s="89" t="s">
        <v>144</v>
      </c>
      <c r="B55" s="4"/>
      <c r="C55" s="92"/>
      <c r="D55" s="93"/>
      <c r="E55" s="94" t="s">
        <v>7</v>
      </c>
      <c r="F55" s="94" t="s">
        <v>7</v>
      </c>
      <c r="G55" s="94" t="s">
        <v>7</v>
      </c>
      <c r="H55" s="26" t="s">
        <v>68</v>
      </c>
      <c r="I55" s="26" t="s">
        <v>68</v>
      </c>
      <c r="J55" s="26" t="s">
        <v>68</v>
      </c>
      <c r="K55" s="26" t="s">
        <v>68</v>
      </c>
      <c r="L55" s="26" t="s">
        <v>68</v>
      </c>
      <c r="M55" s="19" t="s">
        <v>7</v>
      </c>
      <c r="N55" s="114" t="s">
        <v>7</v>
      </c>
      <c r="O55" s="114" t="s">
        <v>7</v>
      </c>
      <c r="P55" s="114" t="s">
        <v>7</v>
      </c>
      <c r="Q55" s="114" t="s">
        <v>7</v>
      </c>
      <c r="R55" s="114" t="s">
        <v>7</v>
      </c>
      <c r="S55" s="114" t="s">
        <v>7</v>
      </c>
      <c r="T55" s="114" t="s">
        <v>7</v>
      </c>
      <c r="U55" s="114" t="s">
        <v>7</v>
      </c>
      <c r="V55" s="88" t="s">
        <v>7</v>
      </c>
      <c r="W55" s="57"/>
      <c r="X55" s="1" t="str">
        <f t="shared" ref="X55" si="55">H55</f>
        <v>通貨を選択</v>
      </c>
      <c r="Y55" s="1" t="str">
        <f t="shared" ref="Y55" si="56">I55</f>
        <v>通貨を選択</v>
      </c>
      <c r="Z55" s="1" t="str">
        <f t="shared" ref="Z55" si="57">J55</f>
        <v>通貨を選択</v>
      </c>
      <c r="AA55" s="1" t="str">
        <f t="shared" ref="AA55" si="58">K55</f>
        <v>通貨を選択</v>
      </c>
      <c r="AB55" s="1" t="str">
        <f t="shared" ref="AB55" si="59">L55</f>
        <v>通貨を選択</v>
      </c>
      <c r="AD55" s="1" t="s">
        <v>7</v>
      </c>
      <c r="AE55" s="1" t="s">
        <v>7</v>
      </c>
      <c r="AF55" s="1" t="s">
        <v>7</v>
      </c>
      <c r="AG55" s="1" t="s">
        <v>7</v>
      </c>
      <c r="AH55" s="1" t="s">
        <v>7</v>
      </c>
    </row>
    <row r="56" spans="1:34" s="13" customFormat="1" ht="15" customHeight="1" x14ac:dyDescent="0.3">
      <c r="A56" s="90" t="s">
        <v>50</v>
      </c>
      <c r="B56" s="11" t="s">
        <v>225</v>
      </c>
      <c r="C56" s="21"/>
      <c r="D56" s="22"/>
      <c r="E56" s="23"/>
      <c r="F56" s="23"/>
      <c r="G56" s="95" t="str">
        <f t="shared" si="0"/>
        <v/>
      </c>
      <c r="H56" s="23"/>
      <c r="I56" s="23"/>
      <c r="J56" s="23"/>
      <c r="K56" s="23"/>
      <c r="L56" s="23"/>
      <c r="M56" s="12">
        <f t="shared" ref="M56" si="60">SUM(AD56:AH56)*12</f>
        <v>0</v>
      </c>
      <c r="N56" s="23"/>
      <c r="O56" s="23"/>
      <c r="P56" s="23"/>
      <c r="Q56" s="23"/>
      <c r="R56" s="23">
        <v>0</v>
      </c>
      <c r="S56" s="23"/>
      <c r="T56" s="23"/>
      <c r="U56" s="115">
        <f t="shared" ref="U56" si="61">SUM(N56,P56:T56)*12+O56</f>
        <v>0</v>
      </c>
      <c r="V56" s="105">
        <f t="shared" ref="V56" si="62">M56+U56</f>
        <v>0</v>
      </c>
      <c r="W56" s="60"/>
      <c r="X56" s="13" t="e">
        <f>IF((X55="通貨を選択"),NA(),INDEX(為替レート[100JPY当たり],MATCH(②給与情報!X55,為替レート[通貨],0),1))</f>
        <v>#N/A</v>
      </c>
      <c r="Y56" s="13" t="e">
        <f>IF((Y55="通貨を選択"),NA(),INDEX(為替レート[100JPY当たり],MATCH(②給与情報!Y55,為替レート[通貨],0),1))</f>
        <v>#N/A</v>
      </c>
      <c r="Z56" s="13" t="e">
        <f>IF((Z55="通貨を選択"),NA(),INDEX(為替レート[100JPY当たり],MATCH(②給与情報!Z55,為替レート[通貨],0),1))</f>
        <v>#N/A</v>
      </c>
      <c r="AA56" s="13" t="e">
        <f>IF((AA55="通貨を選択"),NA(),INDEX(為替レート[100JPY当たり],MATCH(②給与情報!AA55,為替レート[通貨],0),1))</f>
        <v>#N/A</v>
      </c>
      <c r="AB56" s="13" t="e">
        <f>IF((AB55="通貨を選択"),NA(),INDEX(為替レート[100JPY当たり],MATCH(②給与情報!AB55,為替レート[通貨],0),1))</f>
        <v>#N/A</v>
      </c>
      <c r="AD56" s="14">
        <f t="shared" ref="AD56:AH61" si="63">IF(H56&lt;&gt;"",H56/X56*100,0)</f>
        <v>0</v>
      </c>
      <c r="AE56" s="14">
        <f t="shared" si="63"/>
        <v>0</v>
      </c>
      <c r="AF56" s="14">
        <f t="shared" si="63"/>
        <v>0</v>
      </c>
      <c r="AG56" s="14">
        <f t="shared" si="63"/>
        <v>0</v>
      </c>
      <c r="AH56" s="14">
        <f t="shared" si="63"/>
        <v>0</v>
      </c>
    </row>
    <row r="57" spans="1:34" s="13" customFormat="1" ht="15" customHeight="1" x14ac:dyDescent="0.3">
      <c r="A57" s="90" t="s">
        <v>51</v>
      </c>
      <c r="B57" s="11" t="s">
        <v>225</v>
      </c>
      <c r="C57" s="21"/>
      <c r="D57" s="22"/>
      <c r="E57" s="23"/>
      <c r="F57" s="23"/>
      <c r="G57" s="95" t="str">
        <f t="shared" si="0"/>
        <v/>
      </c>
      <c r="H57" s="23"/>
      <c r="I57" s="23"/>
      <c r="J57" s="23"/>
      <c r="K57" s="23"/>
      <c r="L57" s="23"/>
      <c r="M57" s="12">
        <f t="shared" si="9"/>
        <v>0</v>
      </c>
      <c r="N57" s="23"/>
      <c r="O57" s="23"/>
      <c r="P57" s="23"/>
      <c r="Q57" s="23"/>
      <c r="R57" s="23">
        <v>0</v>
      </c>
      <c r="S57" s="23"/>
      <c r="T57" s="23"/>
      <c r="U57" s="115">
        <f t="shared" si="6"/>
        <v>0</v>
      </c>
      <c r="V57" s="105">
        <f t="shared" si="7"/>
        <v>0</v>
      </c>
      <c r="W57" s="60"/>
      <c r="X57" s="13" t="e">
        <f>IF((X55="通貨を選択"),NA(),INDEX(為替レート[100JPY当たり],MATCH(②給与情報!X55,為替レート[通貨],0),1))</f>
        <v>#N/A</v>
      </c>
      <c r="Y57" s="13" t="e">
        <f>IF((Y55="通貨を選択"),NA(),INDEX(為替レート[100JPY当たり],MATCH(②給与情報!Y55,為替レート[通貨],0),1))</f>
        <v>#N/A</v>
      </c>
      <c r="Z57" s="13" t="e">
        <f>IF((Z55="通貨を選択"),NA(),INDEX(為替レート[100JPY当たり],MATCH(②給与情報!Z55,為替レート[通貨],0),1))</f>
        <v>#N/A</v>
      </c>
      <c r="AA57" s="13" t="e">
        <f>IF((AA55="通貨を選択"),NA(),INDEX(為替レート[100JPY当たり],MATCH(②給与情報!AA55,為替レート[通貨],0),1))</f>
        <v>#N/A</v>
      </c>
      <c r="AB57" s="13" t="e">
        <f>IF((AB55="通貨を選択"),NA(),INDEX(為替レート[100JPY当たり],MATCH(②給与情報!AB55,為替レート[通貨],0),1))</f>
        <v>#N/A</v>
      </c>
      <c r="AD57" s="14">
        <f t="shared" si="63"/>
        <v>0</v>
      </c>
      <c r="AE57" s="14">
        <f t="shared" si="63"/>
        <v>0</v>
      </c>
      <c r="AF57" s="14">
        <f t="shared" si="63"/>
        <v>0</v>
      </c>
      <c r="AG57" s="14">
        <f t="shared" si="63"/>
        <v>0</v>
      </c>
      <c r="AH57" s="14">
        <f t="shared" si="63"/>
        <v>0</v>
      </c>
    </row>
    <row r="58" spans="1:34" s="13" customFormat="1" ht="15" customHeight="1" x14ac:dyDescent="0.3">
      <c r="A58" s="90" t="s">
        <v>52</v>
      </c>
      <c r="B58" s="11" t="s">
        <v>225</v>
      </c>
      <c r="C58" s="21"/>
      <c r="D58" s="22"/>
      <c r="E58" s="23"/>
      <c r="F58" s="23"/>
      <c r="G58" s="95" t="str">
        <f t="shared" si="0"/>
        <v/>
      </c>
      <c r="H58" s="23"/>
      <c r="I58" s="23"/>
      <c r="J58" s="23"/>
      <c r="K58" s="23"/>
      <c r="L58" s="23"/>
      <c r="M58" s="12">
        <f t="shared" si="9"/>
        <v>0</v>
      </c>
      <c r="N58" s="23"/>
      <c r="O58" s="23"/>
      <c r="P58" s="23"/>
      <c r="Q58" s="23"/>
      <c r="R58" s="23">
        <v>0</v>
      </c>
      <c r="S58" s="23"/>
      <c r="T58" s="23"/>
      <c r="U58" s="115">
        <f t="shared" si="6"/>
        <v>0</v>
      </c>
      <c r="V58" s="105">
        <f t="shared" si="7"/>
        <v>0</v>
      </c>
      <c r="W58" s="60"/>
      <c r="X58" s="13" t="e">
        <f>IF((X55="通貨を選択"),NA(),INDEX(為替レート[100JPY当たり],MATCH(②給与情報!X55,為替レート[通貨],0),1))</f>
        <v>#N/A</v>
      </c>
      <c r="Y58" s="13" t="e">
        <f>IF((Y55="通貨を選択"),NA(),INDEX(為替レート[100JPY当たり],MATCH(②給与情報!Y55,為替レート[通貨],0),1))</f>
        <v>#N/A</v>
      </c>
      <c r="Z58" s="13" t="e">
        <f>IF((Z55="通貨を選択"),NA(),INDEX(為替レート[100JPY当たり],MATCH(②給与情報!Z55,為替レート[通貨],0),1))</f>
        <v>#N/A</v>
      </c>
      <c r="AA58" s="13" t="e">
        <f>IF((AA55="通貨を選択"),NA(),INDEX(為替レート[100JPY当たり],MATCH(②給与情報!AA55,為替レート[通貨],0),1))</f>
        <v>#N/A</v>
      </c>
      <c r="AB58" s="13" t="e">
        <f>IF((AB55="通貨を選択"),NA(),INDEX(為替レート[100JPY当たり],MATCH(②給与情報!AB55,為替レート[通貨],0),1))</f>
        <v>#N/A</v>
      </c>
      <c r="AD58" s="14">
        <f t="shared" si="63"/>
        <v>0</v>
      </c>
      <c r="AE58" s="14">
        <f t="shared" si="63"/>
        <v>0</v>
      </c>
      <c r="AF58" s="14">
        <f t="shared" si="63"/>
        <v>0</v>
      </c>
      <c r="AG58" s="14">
        <f t="shared" si="63"/>
        <v>0</v>
      </c>
      <c r="AH58" s="14">
        <f t="shared" si="63"/>
        <v>0</v>
      </c>
    </row>
    <row r="59" spans="1:34" s="13" customFormat="1" ht="15" customHeight="1" x14ac:dyDescent="0.3">
      <c r="A59" s="90" t="s">
        <v>53</v>
      </c>
      <c r="B59" s="11" t="s">
        <v>225</v>
      </c>
      <c r="C59" s="21"/>
      <c r="D59" s="118">
        <v>0</v>
      </c>
      <c r="E59" s="23"/>
      <c r="F59" s="23"/>
      <c r="G59" s="95" t="str">
        <f t="shared" si="0"/>
        <v/>
      </c>
      <c r="H59" s="23"/>
      <c r="I59" s="23"/>
      <c r="J59" s="23"/>
      <c r="K59" s="23"/>
      <c r="L59" s="23"/>
      <c r="M59" s="12">
        <f t="shared" si="9"/>
        <v>0</v>
      </c>
      <c r="N59" s="23"/>
      <c r="O59" s="23"/>
      <c r="P59" s="23"/>
      <c r="Q59" s="23"/>
      <c r="R59" s="23"/>
      <c r="S59" s="23"/>
      <c r="T59" s="23"/>
      <c r="U59" s="115">
        <f t="shared" si="6"/>
        <v>0</v>
      </c>
      <c r="V59" s="105">
        <f t="shared" si="7"/>
        <v>0</v>
      </c>
      <c r="W59" s="60"/>
      <c r="X59" s="13" t="e">
        <f>IF((X55="通貨を選択"),NA(),INDEX(為替レート[100JPY当たり],MATCH(②給与情報!X55,為替レート[通貨],0),1))</f>
        <v>#N/A</v>
      </c>
      <c r="Y59" s="13" t="e">
        <f>IF((Y55="通貨を選択"),NA(),INDEX(為替レート[100JPY当たり],MATCH(②給与情報!Y55,為替レート[通貨],0),1))</f>
        <v>#N/A</v>
      </c>
      <c r="Z59" s="13" t="e">
        <f>IF((Z55="通貨を選択"),NA(),INDEX(為替レート[100JPY当たり],MATCH(②給与情報!Z55,為替レート[通貨],0),1))</f>
        <v>#N/A</v>
      </c>
      <c r="AA59" s="13" t="e">
        <f>IF((AA55="通貨を選択"),NA(),INDEX(為替レート[100JPY当たり],MATCH(②給与情報!AA55,為替レート[通貨],0),1))</f>
        <v>#N/A</v>
      </c>
      <c r="AB59" s="13" t="e">
        <f>IF((AB55="通貨を選択"),NA(),INDEX(為替レート[100JPY当たり],MATCH(②給与情報!AB55,為替レート[通貨],0),1))</f>
        <v>#N/A</v>
      </c>
      <c r="AD59" s="14">
        <f t="shared" si="63"/>
        <v>0</v>
      </c>
      <c r="AE59" s="14">
        <f t="shared" si="63"/>
        <v>0</v>
      </c>
      <c r="AF59" s="14">
        <f t="shared" si="63"/>
        <v>0</v>
      </c>
      <c r="AG59" s="14">
        <f t="shared" si="63"/>
        <v>0</v>
      </c>
      <c r="AH59" s="14">
        <f t="shared" si="63"/>
        <v>0</v>
      </c>
    </row>
    <row r="60" spans="1:34" s="13" customFormat="1" ht="15" customHeight="1" x14ac:dyDescent="0.3">
      <c r="A60" s="90" t="s">
        <v>54</v>
      </c>
      <c r="B60" s="11" t="s">
        <v>225</v>
      </c>
      <c r="C60" s="21"/>
      <c r="D60" s="118">
        <v>0</v>
      </c>
      <c r="E60" s="23"/>
      <c r="F60" s="23"/>
      <c r="G60" s="95" t="str">
        <f t="shared" si="0"/>
        <v/>
      </c>
      <c r="H60" s="23"/>
      <c r="I60" s="23"/>
      <c r="J60" s="23"/>
      <c r="K60" s="23"/>
      <c r="L60" s="23"/>
      <c r="M60" s="12">
        <f t="shared" si="9"/>
        <v>0</v>
      </c>
      <c r="N60" s="23"/>
      <c r="O60" s="23"/>
      <c r="P60" s="23"/>
      <c r="Q60" s="23"/>
      <c r="R60" s="23"/>
      <c r="S60" s="23"/>
      <c r="T60" s="23"/>
      <c r="U60" s="115">
        <f t="shared" si="6"/>
        <v>0</v>
      </c>
      <c r="V60" s="105">
        <f t="shared" si="7"/>
        <v>0</v>
      </c>
      <c r="W60" s="60"/>
      <c r="X60" s="13" t="e">
        <f>IF((X55="通貨を選択"),NA(),INDEX(為替レート[100JPY当たり],MATCH(②給与情報!X55,為替レート[通貨],0),1))</f>
        <v>#N/A</v>
      </c>
      <c r="Y60" s="13" t="e">
        <f>IF((Y55="通貨を選択"),NA(),INDEX(為替レート[100JPY当たり],MATCH(②給与情報!Y55,為替レート[通貨],0),1))</f>
        <v>#N/A</v>
      </c>
      <c r="Z60" s="13" t="e">
        <f>IF((Z55="通貨を選択"),NA(),INDEX(為替レート[100JPY当たり],MATCH(②給与情報!Z55,為替レート[通貨],0),1))</f>
        <v>#N/A</v>
      </c>
      <c r="AA60" s="13" t="e">
        <f>IF((AA55="通貨を選択"),NA(),INDEX(為替レート[100JPY当たり],MATCH(②給与情報!AA55,為替レート[通貨],0),1))</f>
        <v>#N/A</v>
      </c>
      <c r="AB60" s="13" t="e">
        <f>IF((AB55="通貨を選択"),NA(),INDEX(為替レート[100JPY当たり],MATCH(②給与情報!AB55,為替レート[通貨],0),1))</f>
        <v>#N/A</v>
      </c>
      <c r="AD60" s="14">
        <f t="shared" si="63"/>
        <v>0</v>
      </c>
      <c r="AE60" s="14">
        <f t="shared" si="63"/>
        <v>0</v>
      </c>
      <c r="AF60" s="14">
        <f t="shared" si="63"/>
        <v>0</v>
      </c>
      <c r="AG60" s="14">
        <f t="shared" si="63"/>
        <v>0</v>
      </c>
      <c r="AH60" s="14">
        <f t="shared" si="63"/>
        <v>0</v>
      </c>
    </row>
    <row r="61" spans="1:34" s="13" customFormat="1" ht="15" customHeight="1" x14ac:dyDescent="0.3">
      <c r="A61" s="91" t="s">
        <v>55</v>
      </c>
      <c r="B61" s="15" t="s">
        <v>225</v>
      </c>
      <c r="C61" s="24"/>
      <c r="D61" s="119">
        <v>0</v>
      </c>
      <c r="E61" s="25"/>
      <c r="F61" s="25"/>
      <c r="G61" s="96" t="str">
        <f t="shared" si="0"/>
        <v/>
      </c>
      <c r="H61" s="25"/>
      <c r="I61" s="25"/>
      <c r="J61" s="25"/>
      <c r="K61" s="25"/>
      <c r="L61" s="25"/>
      <c r="M61" s="16">
        <f t="shared" si="9"/>
        <v>0</v>
      </c>
      <c r="N61" s="25"/>
      <c r="O61" s="25"/>
      <c r="P61" s="25"/>
      <c r="Q61" s="25"/>
      <c r="R61" s="25"/>
      <c r="S61" s="25"/>
      <c r="T61" s="25"/>
      <c r="U61" s="116">
        <f t="shared" si="6"/>
        <v>0</v>
      </c>
      <c r="V61" s="106">
        <f t="shared" si="7"/>
        <v>0</v>
      </c>
      <c r="W61" s="60"/>
      <c r="X61" s="13" t="e">
        <f>IF((X55="通貨を選択"),NA(),INDEX(為替レート[100JPY当たり],MATCH(②給与情報!X55,為替レート[通貨],0),1))</f>
        <v>#N/A</v>
      </c>
      <c r="Y61" s="13" t="e">
        <f>IF((Y55="通貨を選択"),NA(),INDEX(為替レート[100JPY当たり],MATCH(②給与情報!Y55,為替レート[通貨],0),1))</f>
        <v>#N/A</v>
      </c>
      <c r="Z61" s="13" t="e">
        <f>IF((Z55="通貨を選択"),NA(),INDEX(為替レート[100JPY当たり],MATCH(②給与情報!Z55,為替レート[通貨],0),1))</f>
        <v>#N/A</v>
      </c>
      <c r="AA61" s="13" t="e">
        <f>IF((AA55="通貨を選択"),NA(),INDEX(為替レート[100JPY当たり],MATCH(②給与情報!AA55,為替レート[通貨],0),1))</f>
        <v>#N/A</v>
      </c>
      <c r="AB61" s="13" t="e">
        <f>IF((AB55="通貨を選択"),NA(),INDEX(為替レート[100JPY当たり],MATCH(②給与情報!AB55,為替レート[通貨],0),1))</f>
        <v>#N/A</v>
      </c>
      <c r="AD61" s="14">
        <f t="shared" si="63"/>
        <v>0</v>
      </c>
      <c r="AE61" s="14">
        <f t="shared" si="63"/>
        <v>0</v>
      </c>
      <c r="AF61" s="14">
        <f t="shared" si="63"/>
        <v>0</v>
      </c>
      <c r="AG61" s="14">
        <f t="shared" si="63"/>
        <v>0</v>
      </c>
      <c r="AH61" s="14">
        <f t="shared" si="63"/>
        <v>0</v>
      </c>
    </row>
    <row r="62" spans="1:34" ht="30" customHeight="1" x14ac:dyDescent="0.3">
      <c r="A62" s="89" t="s">
        <v>146</v>
      </c>
      <c r="B62" s="4"/>
      <c r="C62" s="92"/>
      <c r="D62" s="93"/>
      <c r="E62" s="94" t="s">
        <v>7</v>
      </c>
      <c r="F62" s="94" t="s">
        <v>7</v>
      </c>
      <c r="G62" s="94" t="s">
        <v>7</v>
      </c>
      <c r="H62" s="26" t="s">
        <v>68</v>
      </c>
      <c r="I62" s="26" t="s">
        <v>68</v>
      </c>
      <c r="J62" s="26" t="s">
        <v>68</v>
      </c>
      <c r="K62" s="26" t="s">
        <v>68</v>
      </c>
      <c r="L62" s="26" t="s">
        <v>68</v>
      </c>
      <c r="M62" s="19" t="s">
        <v>7</v>
      </c>
      <c r="N62" s="114" t="s">
        <v>7</v>
      </c>
      <c r="O62" s="114" t="s">
        <v>7</v>
      </c>
      <c r="P62" s="114" t="s">
        <v>7</v>
      </c>
      <c r="Q62" s="114" t="s">
        <v>7</v>
      </c>
      <c r="R62" s="114" t="s">
        <v>7</v>
      </c>
      <c r="S62" s="114" t="s">
        <v>7</v>
      </c>
      <c r="T62" s="114" t="s">
        <v>7</v>
      </c>
      <c r="U62" s="114" t="s">
        <v>7</v>
      </c>
      <c r="V62" s="88" t="s">
        <v>7</v>
      </c>
      <c r="W62" s="57"/>
      <c r="X62" s="1" t="str">
        <f t="shared" ref="X62" si="64">H62</f>
        <v>通貨を選択</v>
      </c>
      <c r="Y62" s="1" t="str">
        <f t="shared" ref="Y62" si="65">I62</f>
        <v>通貨を選択</v>
      </c>
      <c r="Z62" s="1" t="str">
        <f t="shared" ref="Z62" si="66">J62</f>
        <v>通貨を選択</v>
      </c>
      <c r="AA62" s="1" t="str">
        <f t="shared" ref="AA62" si="67">K62</f>
        <v>通貨を選択</v>
      </c>
      <c r="AB62" s="1" t="str">
        <f t="shared" ref="AB62" si="68">L62</f>
        <v>通貨を選択</v>
      </c>
      <c r="AD62" s="1" t="s">
        <v>7</v>
      </c>
      <c r="AE62" s="1" t="s">
        <v>7</v>
      </c>
      <c r="AF62" s="1" t="s">
        <v>7</v>
      </c>
      <c r="AG62" s="1" t="s">
        <v>7</v>
      </c>
      <c r="AH62" s="1" t="s">
        <v>7</v>
      </c>
    </row>
    <row r="63" spans="1:34" s="13" customFormat="1" ht="15" customHeight="1" x14ac:dyDescent="0.3">
      <c r="A63" s="90" t="s">
        <v>50</v>
      </c>
      <c r="B63" s="11" t="s">
        <v>226</v>
      </c>
      <c r="C63" s="21"/>
      <c r="D63" s="22"/>
      <c r="E63" s="23"/>
      <c r="F63" s="23"/>
      <c r="G63" s="95" t="str">
        <f t="shared" si="0"/>
        <v/>
      </c>
      <c r="H63" s="23"/>
      <c r="I63" s="23"/>
      <c r="J63" s="23"/>
      <c r="K63" s="23"/>
      <c r="L63" s="23"/>
      <c r="M63" s="12">
        <f t="shared" ref="M63" si="69">SUM(AD63:AH63)*12</f>
        <v>0</v>
      </c>
      <c r="N63" s="23"/>
      <c r="O63" s="23"/>
      <c r="P63" s="23"/>
      <c r="Q63" s="23"/>
      <c r="R63" s="23">
        <v>0</v>
      </c>
      <c r="S63" s="23"/>
      <c r="T63" s="23"/>
      <c r="U63" s="115">
        <f t="shared" ref="U63" si="70">SUM(N63,P63:T63)*12+O63</f>
        <v>0</v>
      </c>
      <c r="V63" s="105">
        <f t="shared" ref="V63" si="71">M63+U63</f>
        <v>0</v>
      </c>
      <c r="W63" s="60"/>
      <c r="X63" s="13" t="e">
        <f>IF((X62="通貨を選択"),NA(),INDEX(為替レート[100JPY当たり],MATCH(②給与情報!X62,為替レート[通貨],0),1))</f>
        <v>#N/A</v>
      </c>
      <c r="Y63" s="13" t="e">
        <f>IF((Y62="通貨を選択"),NA(),INDEX(為替レート[100JPY当たり],MATCH(②給与情報!Y62,為替レート[通貨],0),1))</f>
        <v>#N/A</v>
      </c>
      <c r="Z63" s="13" t="e">
        <f>IF((Z62="通貨を選択"),NA(),INDEX(為替レート[100JPY当たり],MATCH(②給与情報!Z62,為替レート[通貨],0),1))</f>
        <v>#N/A</v>
      </c>
      <c r="AA63" s="13" t="e">
        <f>IF((AA62="通貨を選択"),NA(),INDEX(為替レート[100JPY当たり],MATCH(②給与情報!AA62,為替レート[通貨],0),1))</f>
        <v>#N/A</v>
      </c>
      <c r="AB63" s="13" t="e">
        <f>IF((AB62="通貨を選択"),NA(),INDEX(為替レート[100JPY当たり],MATCH(②給与情報!AB62,為替レート[通貨],0),1))</f>
        <v>#N/A</v>
      </c>
      <c r="AD63" s="14">
        <f t="shared" ref="AD63:AH68" si="72">IF(H63&lt;&gt;"",H63/X63*100,0)</f>
        <v>0</v>
      </c>
      <c r="AE63" s="14">
        <f t="shared" si="72"/>
        <v>0</v>
      </c>
      <c r="AF63" s="14">
        <f t="shared" si="72"/>
        <v>0</v>
      </c>
      <c r="AG63" s="14">
        <f t="shared" si="72"/>
        <v>0</v>
      </c>
      <c r="AH63" s="14">
        <f t="shared" si="72"/>
        <v>0</v>
      </c>
    </row>
    <row r="64" spans="1:34" s="13" customFormat="1" ht="15" customHeight="1" x14ac:dyDescent="0.3">
      <c r="A64" s="90" t="s">
        <v>51</v>
      </c>
      <c r="B64" s="11" t="s">
        <v>226</v>
      </c>
      <c r="C64" s="21"/>
      <c r="D64" s="22"/>
      <c r="E64" s="23"/>
      <c r="F64" s="23"/>
      <c r="G64" s="95" t="str">
        <f t="shared" si="0"/>
        <v/>
      </c>
      <c r="H64" s="23"/>
      <c r="I64" s="23"/>
      <c r="J64" s="23"/>
      <c r="K64" s="23"/>
      <c r="L64" s="23"/>
      <c r="M64" s="12">
        <f t="shared" si="9"/>
        <v>0</v>
      </c>
      <c r="N64" s="23"/>
      <c r="O64" s="23"/>
      <c r="P64" s="23"/>
      <c r="Q64" s="23"/>
      <c r="R64" s="23">
        <v>0</v>
      </c>
      <c r="S64" s="23"/>
      <c r="T64" s="23"/>
      <c r="U64" s="115">
        <f t="shared" si="6"/>
        <v>0</v>
      </c>
      <c r="V64" s="105">
        <f t="shared" si="7"/>
        <v>0</v>
      </c>
      <c r="W64" s="60"/>
      <c r="X64" s="13" t="e">
        <f>IF((X62="通貨を選択"),NA(),INDEX(為替レート[100JPY当たり],MATCH(②給与情報!X62,為替レート[通貨],0),1))</f>
        <v>#N/A</v>
      </c>
      <c r="Y64" s="13" t="e">
        <f>IF((Y62="通貨を選択"),NA(),INDEX(為替レート[100JPY当たり],MATCH(②給与情報!Y62,為替レート[通貨],0),1))</f>
        <v>#N/A</v>
      </c>
      <c r="Z64" s="13" t="e">
        <f>IF((Z62="通貨を選択"),NA(),INDEX(為替レート[100JPY当たり],MATCH(②給与情報!Z62,為替レート[通貨],0),1))</f>
        <v>#N/A</v>
      </c>
      <c r="AA64" s="13" t="e">
        <f>IF((AA62="通貨を選択"),NA(),INDEX(為替レート[100JPY当たり],MATCH(②給与情報!AA62,為替レート[通貨],0),1))</f>
        <v>#N/A</v>
      </c>
      <c r="AB64" s="13" t="e">
        <f>IF((AB62="通貨を選択"),NA(),INDEX(為替レート[100JPY当たり],MATCH(②給与情報!AB62,為替レート[通貨],0),1))</f>
        <v>#N/A</v>
      </c>
      <c r="AD64" s="14">
        <f t="shared" si="72"/>
        <v>0</v>
      </c>
      <c r="AE64" s="14">
        <f t="shared" si="72"/>
        <v>0</v>
      </c>
      <c r="AF64" s="14">
        <f t="shared" si="72"/>
        <v>0</v>
      </c>
      <c r="AG64" s="14">
        <f t="shared" si="72"/>
        <v>0</v>
      </c>
      <c r="AH64" s="14">
        <f t="shared" si="72"/>
        <v>0</v>
      </c>
    </row>
    <row r="65" spans="1:34" s="13" customFormat="1" ht="15" customHeight="1" x14ac:dyDescent="0.3">
      <c r="A65" s="90" t="s">
        <v>52</v>
      </c>
      <c r="B65" s="11" t="s">
        <v>226</v>
      </c>
      <c r="C65" s="21"/>
      <c r="D65" s="22"/>
      <c r="E65" s="23"/>
      <c r="F65" s="23"/>
      <c r="G65" s="95" t="str">
        <f t="shared" si="0"/>
        <v/>
      </c>
      <c r="H65" s="23"/>
      <c r="I65" s="23"/>
      <c r="J65" s="23"/>
      <c r="K65" s="23"/>
      <c r="L65" s="23"/>
      <c r="M65" s="12">
        <f t="shared" si="9"/>
        <v>0</v>
      </c>
      <c r="N65" s="23"/>
      <c r="O65" s="23"/>
      <c r="P65" s="23"/>
      <c r="Q65" s="23"/>
      <c r="R65" s="23">
        <v>0</v>
      </c>
      <c r="S65" s="23"/>
      <c r="T65" s="23"/>
      <c r="U65" s="115">
        <f t="shared" si="6"/>
        <v>0</v>
      </c>
      <c r="V65" s="105">
        <f t="shared" si="7"/>
        <v>0</v>
      </c>
      <c r="W65" s="60"/>
      <c r="X65" s="13" t="e">
        <f>IF((X62="通貨を選択"),NA(),INDEX(為替レート[100JPY当たり],MATCH(②給与情報!X62,為替レート[通貨],0),1))</f>
        <v>#N/A</v>
      </c>
      <c r="Y65" s="13" t="e">
        <f>IF((Y62="通貨を選択"),NA(),INDEX(為替レート[100JPY当たり],MATCH(②給与情報!Y62,為替レート[通貨],0),1))</f>
        <v>#N/A</v>
      </c>
      <c r="Z65" s="13" t="e">
        <f>IF((Z62="通貨を選択"),NA(),INDEX(為替レート[100JPY当たり],MATCH(②給与情報!Z62,為替レート[通貨],0),1))</f>
        <v>#N/A</v>
      </c>
      <c r="AA65" s="13" t="e">
        <f>IF((AA62="通貨を選択"),NA(),INDEX(為替レート[100JPY当たり],MATCH(②給与情報!AA62,為替レート[通貨],0),1))</f>
        <v>#N/A</v>
      </c>
      <c r="AB65" s="13" t="e">
        <f>IF((AB62="通貨を選択"),NA(),INDEX(為替レート[100JPY当たり],MATCH(②給与情報!AB62,為替レート[通貨],0),1))</f>
        <v>#N/A</v>
      </c>
      <c r="AD65" s="14">
        <f t="shared" si="72"/>
        <v>0</v>
      </c>
      <c r="AE65" s="14">
        <f t="shared" si="72"/>
        <v>0</v>
      </c>
      <c r="AF65" s="14">
        <f t="shared" si="72"/>
        <v>0</v>
      </c>
      <c r="AG65" s="14">
        <f t="shared" si="72"/>
        <v>0</v>
      </c>
      <c r="AH65" s="14">
        <f t="shared" si="72"/>
        <v>0</v>
      </c>
    </row>
    <row r="66" spans="1:34" s="13" customFormat="1" ht="15" customHeight="1" x14ac:dyDescent="0.3">
      <c r="A66" s="90" t="s">
        <v>53</v>
      </c>
      <c r="B66" s="11" t="s">
        <v>226</v>
      </c>
      <c r="C66" s="21"/>
      <c r="D66" s="118">
        <v>0</v>
      </c>
      <c r="E66" s="23"/>
      <c r="F66" s="23"/>
      <c r="G66" s="95" t="str">
        <f t="shared" si="0"/>
        <v/>
      </c>
      <c r="H66" s="23"/>
      <c r="I66" s="23"/>
      <c r="J66" s="23"/>
      <c r="K66" s="23"/>
      <c r="L66" s="23"/>
      <c r="M66" s="12">
        <f t="shared" si="9"/>
        <v>0</v>
      </c>
      <c r="N66" s="23"/>
      <c r="O66" s="23"/>
      <c r="P66" s="23"/>
      <c r="Q66" s="23"/>
      <c r="R66" s="23"/>
      <c r="S66" s="23"/>
      <c r="T66" s="23"/>
      <c r="U66" s="115">
        <f t="shared" si="6"/>
        <v>0</v>
      </c>
      <c r="V66" s="105">
        <f t="shared" si="7"/>
        <v>0</v>
      </c>
      <c r="W66" s="60"/>
      <c r="X66" s="13" t="e">
        <f>IF((X62="通貨を選択"),NA(),INDEX(為替レート[100JPY当たり],MATCH(②給与情報!X62,為替レート[通貨],0),1))</f>
        <v>#N/A</v>
      </c>
      <c r="Y66" s="13" t="e">
        <f>IF((Y62="通貨を選択"),NA(),INDEX(為替レート[100JPY当たり],MATCH(②給与情報!Y62,為替レート[通貨],0),1))</f>
        <v>#N/A</v>
      </c>
      <c r="Z66" s="13" t="e">
        <f>IF((Z62="通貨を選択"),NA(),INDEX(為替レート[100JPY当たり],MATCH(②給与情報!Z62,為替レート[通貨],0),1))</f>
        <v>#N/A</v>
      </c>
      <c r="AA66" s="13" t="e">
        <f>IF((AA62="通貨を選択"),NA(),INDEX(為替レート[100JPY当たり],MATCH(②給与情報!AA62,為替レート[通貨],0),1))</f>
        <v>#N/A</v>
      </c>
      <c r="AB66" s="13" t="e">
        <f>IF((AB62="通貨を選択"),NA(),INDEX(為替レート[100JPY当たり],MATCH(②給与情報!AB62,為替レート[通貨],0),1))</f>
        <v>#N/A</v>
      </c>
      <c r="AD66" s="14">
        <f t="shared" si="72"/>
        <v>0</v>
      </c>
      <c r="AE66" s="14">
        <f t="shared" si="72"/>
        <v>0</v>
      </c>
      <c r="AF66" s="14">
        <f t="shared" si="72"/>
        <v>0</v>
      </c>
      <c r="AG66" s="14">
        <f t="shared" si="72"/>
        <v>0</v>
      </c>
      <c r="AH66" s="14">
        <f t="shared" si="72"/>
        <v>0</v>
      </c>
    </row>
    <row r="67" spans="1:34" s="13" customFormat="1" ht="15" customHeight="1" x14ac:dyDescent="0.3">
      <c r="A67" s="90" t="s">
        <v>54</v>
      </c>
      <c r="B67" s="11" t="s">
        <v>226</v>
      </c>
      <c r="C67" s="21"/>
      <c r="D67" s="118">
        <v>0</v>
      </c>
      <c r="E67" s="23"/>
      <c r="F67" s="23"/>
      <c r="G67" s="95" t="str">
        <f t="shared" si="0"/>
        <v/>
      </c>
      <c r="H67" s="23"/>
      <c r="I67" s="23"/>
      <c r="J67" s="23"/>
      <c r="K67" s="23"/>
      <c r="L67" s="23"/>
      <c r="M67" s="12">
        <f t="shared" si="9"/>
        <v>0</v>
      </c>
      <c r="N67" s="23"/>
      <c r="O67" s="23"/>
      <c r="P67" s="23"/>
      <c r="Q67" s="23"/>
      <c r="R67" s="23"/>
      <c r="S67" s="23"/>
      <c r="T67" s="23"/>
      <c r="U67" s="115">
        <f t="shared" si="6"/>
        <v>0</v>
      </c>
      <c r="V67" s="105">
        <f t="shared" si="7"/>
        <v>0</v>
      </c>
      <c r="W67" s="60"/>
      <c r="X67" s="13" t="e">
        <f>IF((X62="通貨を選択"),NA(),INDEX(為替レート[100JPY当たり],MATCH(②給与情報!X62,為替レート[通貨],0),1))</f>
        <v>#N/A</v>
      </c>
      <c r="Y67" s="13" t="e">
        <f>IF((Y62="通貨を選択"),NA(),INDEX(為替レート[100JPY当たり],MATCH(②給与情報!Y62,為替レート[通貨],0),1))</f>
        <v>#N/A</v>
      </c>
      <c r="Z67" s="13" t="e">
        <f>IF((Z62="通貨を選択"),NA(),INDEX(為替レート[100JPY当たり],MATCH(②給与情報!Z62,為替レート[通貨],0),1))</f>
        <v>#N/A</v>
      </c>
      <c r="AA67" s="13" t="e">
        <f>IF((AA62="通貨を選択"),NA(),INDEX(為替レート[100JPY当たり],MATCH(②給与情報!AA62,為替レート[通貨],0),1))</f>
        <v>#N/A</v>
      </c>
      <c r="AB67" s="13" t="e">
        <f>IF((AB62="通貨を選択"),NA(),INDEX(為替レート[100JPY当たり],MATCH(②給与情報!AB62,為替レート[通貨],0),1))</f>
        <v>#N/A</v>
      </c>
      <c r="AD67" s="14">
        <f t="shared" si="72"/>
        <v>0</v>
      </c>
      <c r="AE67" s="14">
        <f t="shared" si="72"/>
        <v>0</v>
      </c>
      <c r="AF67" s="14">
        <f t="shared" si="72"/>
        <v>0</v>
      </c>
      <c r="AG67" s="14">
        <f t="shared" si="72"/>
        <v>0</v>
      </c>
      <c r="AH67" s="14">
        <f t="shared" si="72"/>
        <v>0</v>
      </c>
    </row>
    <row r="68" spans="1:34" s="13" customFormat="1" ht="15" customHeight="1" x14ac:dyDescent="0.3">
      <c r="A68" s="91" t="s">
        <v>55</v>
      </c>
      <c r="B68" s="15" t="s">
        <v>226</v>
      </c>
      <c r="C68" s="24"/>
      <c r="D68" s="119">
        <v>0</v>
      </c>
      <c r="E68" s="25"/>
      <c r="F68" s="25"/>
      <c r="G68" s="96" t="str">
        <f t="shared" si="0"/>
        <v/>
      </c>
      <c r="H68" s="25"/>
      <c r="I68" s="25"/>
      <c r="J68" s="25"/>
      <c r="K68" s="25"/>
      <c r="L68" s="25"/>
      <c r="M68" s="16">
        <f t="shared" si="9"/>
        <v>0</v>
      </c>
      <c r="N68" s="25"/>
      <c r="O68" s="25"/>
      <c r="P68" s="25"/>
      <c r="Q68" s="25"/>
      <c r="R68" s="25"/>
      <c r="S68" s="25"/>
      <c r="T68" s="25"/>
      <c r="U68" s="116">
        <f t="shared" si="6"/>
        <v>0</v>
      </c>
      <c r="V68" s="106">
        <f t="shared" si="7"/>
        <v>0</v>
      </c>
      <c r="W68" s="60"/>
      <c r="X68" s="13" t="e">
        <f>IF((X62="通貨を選択"),NA(),INDEX(為替レート[100JPY当たり],MATCH(②給与情報!X62,為替レート[通貨],0),1))</f>
        <v>#N/A</v>
      </c>
      <c r="Y68" s="13" t="e">
        <f>IF((Y62="通貨を選択"),NA(),INDEX(為替レート[100JPY当たり],MATCH(②給与情報!Y62,為替レート[通貨],0),1))</f>
        <v>#N/A</v>
      </c>
      <c r="Z68" s="13" t="e">
        <f>IF((Z62="通貨を選択"),NA(),INDEX(為替レート[100JPY当たり],MATCH(②給与情報!Z62,為替レート[通貨],0),1))</f>
        <v>#N/A</v>
      </c>
      <c r="AA68" s="13" t="e">
        <f>IF((AA62="通貨を選択"),NA(),INDEX(為替レート[100JPY当たり],MATCH(②給与情報!AA62,為替レート[通貨],0),1))</f>
        <v>#N/A</v>
      </c>
      <c r="AB68" s="13" t="e">
        <f>IF((AB62="通貨を選択"),NA(),INDEX(為替レート[100JPY当たり],MATCH(②給与情報!AB62,為替レート[通貨],0),1))</f>
        <v>#N/A</v>
      </c>
      <c r="AD68" s="14">
        <f t="shared" si="72"/>
        <v>0</v>
      </c>
      <c r="AE68" s="14">
        <f t="shared" si="72"/>
        <v>0</v>
      </c>
      <c r="AF68" s="14">
        <f t="shared" si="72"/>
        <v>0</v>
      </c>
      <c r="AG68" s="14">
        <f t="shared" si="72"/>
        <v>0</v>
      </c>
      <c r="AH68" s="14">
        <f t="shared" si="72"/>
        <v>0</v>
      </c>
    </row>
    <row r="69" spans="1:34" ht="30" customHeight="1" x14ac:dyDescent="0.3">
      <c r="A69" s="89" t="s">
        <v>148</v>
      </c>
      <c r="B69" s="4"/>
      <c r="C69" s="92"/>
      <c r="D69" s="93"/>
      <c r="E69" s="94" t="s">
        <v>7</v>
      </c>
      <c r="F69" s="94" t="s">
        <v>7</v>
      </c>
      <c r="G69" s="94" t="s">
        <v>7</v>
      </c>
      <c r="H69" s="26" t="s">
        <v>68</v>
      </c>
      <c r="I69" s="26" t="s">
        <v>68</v>
      </c>
      <c r="J69" s="26" t="s">
        <v>68</v>
      </c>
      <c r="K69" s="26" t="s">
        <v>68</v>
      </c>
      <c r="L69" s="26" t="s">
        <v>68</v>
      </c>
      <c r="M69" s="19" t="s">
        <v>7</v>
      </c>
      <c r="N69" s="114" t="s">
        <v>7</v>
      </c>
      <c r="O69" s="114" t="s">
        <v>7</v>
      </c>
      <c r="P69" s="114" t="s">
        <v>7</v>
      </c>
      <c r="Q69" s="114" t="s">
        <v>7</v>
      </c>
      <c r="R69" s="114" t="s">
        <v>7</v>
      </c>
      <c r="S69" s="114" t="s">
        <v>7</v>
      </c>
      <c r="T69" s="114" t="s">
        <v>7</v>
      </c>
      <c r="U69" s="114" t="s">
        <v>7</v>
      </c>
      <c r="V69" s="88" t="s">
        <v>7</v>
      </c>
      <c r="W69" s="57"/>
      <c r="X69" s="1" t="str">
        <f t="shared" ref="X69" si="73">H69</f>
        <v>通貨を選択</v>
      </c>
      <c r="Y69" s="1" t="str">
        <f t="shared" ref="Y69" si="74">I69</f>
        <v>通貨を選択</v>
      </c>
      <c r="Z69" s="1" t="str">
        <f t="shared" ref="Z69" si="75">J69</f>
        <v>通貨を選択</v>
      </c>
      <c r="AA69" s="1" t="str">
        <f t="shared" ref="AA69" si="76">K69</f>
        <v>通貨を選択</v>
      </c>
      <c r="AB69" s="1" t="str">
        <f t="shared" ref="AB69" si="77">L69</f>
        <v>通貨を選択</v>
      </c>
      <c r="AD69" s="1" t="s">
        <v>7</v>
      </c>
      <c r="AE69" s="1" t="s">
        <v>7</v>
      </c>
      <c r="AF69" s="1" t="s">
        <v>7</v>
      </c>
      <c r="AG69" s="1" t="s">
        <v>7</v>
      </c>
      <c r="AH69" s="1" t="s">
        <v>7</v>
      </c>
    </row>
    <row r="70" spans="1:34" s="13" customFormat="1" ht="15" customHeight="1" x14ac:dyDescent="0.3">
      <c r="A70" s="90" t="s">
        <v>50</v>
      </c>
      <c r="B70" s="11" t="s">
        <v>227</v>
      </c>
      <c r="C70" s="21"/>
      <c r="D70" s="22"/>
      <c r="E70" s="23"/>
      <c r="F70" s="23"/>
      <c r="G70" s="95" t="str">
        <f t="shared" si="0"/>
        <v/>
      </c>
      <c r="H70" s="23"/>
      <c r="I70" s="23"/>
      <c r="J70" s="23"/>
      <c r="K70" s="23"/>
      <c r="L70" s="23"/>
      <c r="M70" s="12">
        <f t="shared" ref="M70" si="78">SUM(AD70:AH70)*12</f>
        <v>0</v>
      </c>
      <c r="N70" s="23"/>
      <c r="O70" s="23"/>
      <c r="P70" s="23"/>
      <c r="Q70" s="23"/>
      <c r="R70" s="23">
        <v>0</v>
      </c>
      <c r="S70" s="23"/>
      <c r="T70" s="23"/>
      <c r="U70" s="115">
        <f t="shared" ref="U70" si="79">SUM(N70,P70:T70)*12+O70</f>
        <v>0</v>
      </c>
      <c r="V70" s="105">
        <f t="shared" ref="V70" si="80">M70+U70</f>
        <v>0</v>
      </c>
      <c r="W70" s="60"/>
      <c r="X70" s="13" t="e">
        <f>IF((X69="通貨を選択"),NA(),INDEX(為替レート[100JPY当たり],MATCH(②給与情報!X69,為替レート[通貨],0),1))</f>
        <v>#N/A</v>
      </c>
      <c r="Y70" s="13" t="e">
        <f>IF((Y69="通貨を選択"),NA(),INDEX(為替レート[100JPY当たり],MATCH(②給与情報!Y69,為替レート[通貨],0),1))</f>
        <v>#N/A</v>
      </c>
      <c r="Z70" s="13" t="e">
        <f>IF((Z69="通貨を選択"),NA(),INDEX(為替レート[100JPY当たり],MATCH(②給与情報!Z69,為替レート[通貨],0),1))</f>
        <v>#N/A</v>
      </c>
      <c r="AA70" s="13" t="e">
        <f>IF((AA69="通貨を選択"),NA(),INDEX(為替レート[100JPY当たり],MATCH(②給与情報!AA69,為替レート[通貨],0),1))</f>
        <v>#N/A</v>
      </c>
      <c r="AB70" s="13" t="e">
        <f>IF((AB69="通貨を選択"),NA(),INDEX(為替レート[100JPY当たり],MATCH(②給与情報!AB69,為替レート[通貨],0),1))</f>
        <v>#N/A</v>
      </c>
      <c r="AD70" s="14">
        <f t="shared" ref="AD70:AH75" si="81">IF(H70&lt;&gt;"",H70/X70*100,0)</f>
        <v>0</v>
      </c>
      <c r="AE70" s="14">
        <f t="shared" si="81"/>
        <v>0</v>
      </c>
      <c r="AF70" s="14">
        <f t="shared" si="81"/>
        <v>0</v>
      </c>
      <c r="AG70" s="14">
        <f t="shared" si="81"/>
        <v>0</v>
      </c>
      <c r="AH70" s="14">
        <f t="shared" si="81"/>
        <v>0</v>
      </c>
    </row>
    <row r="71" spans="1:34" s="13" customFormat="1" ht="15" customHeight="1" x14ac:dyDescent="0.3">
      <c r="A71" s="90" t="s">
        <v>51</v>
      </c>
      <c r="B71" s="11" t="s">
        <v>227</v>
      </c>
      <c r="C71" s="21"/>
      <c r="D71" s="22"/>
      <c r="E71" s="23"/>
      <c r="F71" s="23"/>
      <c r="G71" s="95" t="str">
        <f t="shared" ref="G71:G134" si="82">IF(OR(E71&lt;&gt;"",F71&lt;&gt;""),E71*12+F71,"")</f>
        <v/>
      </c>
      <c r="H71" s="23"/>
      <c r="I71" s="23"/>
      <c r="J71" s="23"/>
      <c r="K71" s="23"/>
      <c r="L71" s="23"/>
      <c r="M71" s="12">
        <f t="shared" si="9"/>
        <v>0</v>
      </c>
      <c r="N71" s="23"/>
      <c r="O71" s="23"/>
      <c r="P71" s="23"/>
      <c r="Q71" s="23"/>
      <c r="R71" s="23">
        <v>0</v>
      </c>
      <c r="S71" s="23"/>
      <c r="T71" s="23"/>
      <c r="U71" s="115">
        <f t="shared" si="6"/>
        <v>0</v>
      </c>
      <c r="V71" s="105">
        <f t="shared" si="7"/>
        <v>0</v>
      </c>
      <c r="W71" s="60"/>
      <c r="X71" s="13" t="e">
        <f>IF((X69="通貨を選択"),NA(),INDEX(為替レート[100JPY当たり],MATCH(②給与情報!X69,為替レート[通貨],0),1))</f>
        <v>#N/A</v>
      </c>
      <c r="Y71" s="13" t="e">
        <f>IF((Y69="通貨を選択"),NA(),INDEX(為替レート[100JPY当たり],MATCH(②給与情報!Y69,為替レート[通貨],0),1))</f>
        <v>#N/A</v>
      </c>
      <c r="Z71" s="13" t="e">
        <f>IF((Z69="通貨を選択"),NA(),INDEX(為替レート[100JPY当たり],MATCH(②給与情報!Z69,為替レート[通貨],0),1))</f>
        <v>#N/A</v>
      </c>
      <c r="AA71" s="13" t="e">
        <f>IF((AA69="通貨を選択"),NA(),INDEX(為替レート[100JPY当たり],MATCH(②給与情報!AA69,為替レート[通貨],0),1))</f>
        <v>#N/A</v>
      </c>
      <c r="AB71" s="13" t="e">
        <f>IF((AB69="通貨を選択"),NA(),INDEX(為替レート[100JPY当たり],MATCH(②給与情報!AB69,為替レート[通貨],0),1))</f>
        <v>#N/A</v>
      </c>
      <c r="AD71" s="14">
        <f t="shared" si="81"/>
        <v>0</v>
      </c>
      <c r="AE71" s="14">
        <f t="shared" si="81"/>
        <v>0</v>
      </c>
      <c r="AF71" s="14">
        <f t="shared" si="81"/>
        <v>0</v>
      </c>
      <c r="AG71" s="14">
        <f t="shared" si="81"/>
        <v>0</v>
      </c>
      <c r="AH71" s="14">
        <f t="shared" si="81"/>
        <v>0</v>
      </c>
    </row>
    <row r="72" spans="1:34" s="13" customFormat="1" ht="15" customHeight="1" x14ac:dyDescent="0.3">
      <c r="A72" s="90" t="s">
        <v>52</v>
      </c>
      <c r="B72" s="11" t="s">
        <v>227</v>
      </c>
      <c r="C72" s="21"/>
      <c r="D72" s="22"/>
      <c r="E72" s="23"/>
      <c r="F72" s="23"/>
      <c r="G72" s="95" t="str">
        <f t="shared" si="82"/>
        <v/>
      </c>
      <c r="H72" s="23"/>
      <c r="I72" s="23"/>
      <c r="J72" s="23"/>
      <c r="K72" s="23"/>
      <c r="L72" s="23"/>
      <c r="M72" s="12">
        <f t="shared" si="9"/>
        <v>0</v>
      </c>
      <c r="N72" s="23"/>
      <c r="O72" s="23"/>
      <c r="P72" s="23"/>
      <c r="Q72" s="23"/>
      <c r="R72" s="23">
        <v>0</v>
      </c>
      <c r="S72" s="23"/>
      <c r="T72" s="23"/>
      <c r="U72" s="115">
        <f t="shared" si="6"/>
        <v>0</v>
      </c>
      <c r="V72" s="105">
        <f t="shared" si="7"/>
        <v>0</v>
      </c>
      <c r="W72" s="60"/>
      <c r="X72" s="13" t="e">
        <f>IF((X69="通貨を選択"),NA(),INDEX(為替レート[100JPY当たり],MATCH(②給与情報!X69,為替レート[通貨],0),1))</f>
        <v>#N/A</v>
      </c>
      <c r="Y72" s="13" t="e">
        <f>IF((Y69="通貨を選択"),NA(),INDEX(為替レート[100JPY当たり],MATCH(②給与情報!Y69,為替レート[通貨],0),1))</f>
        <v>#N/A</v>
      </c>
      <c r="Z72" s="13" t="e">
        <f>IF((Z69="通貨を選択"),NA(),INDEX(為替レート[100JPY当たり],MATCH(②給与情報!Z69,為替レート[通貨],0),1))</f>
        <v>#N/A</v>
      </c>
      <c r="AA72" s="13" t="e">
        <f>IF((AA69="通貨を選択"),NA(),INDEX(為替レート[100JPY当たり],MATCH(②給与情報!AA69,為替レート[通貨],0),1))</f>
        <v>#N/A</v>
      </c>
      <c r="AB72" s="13" t="e">
        <f>IF((AB69="通貨を選択"),NA(),INDEX(為替レート[100JPY当たり],MATCH(②給与情報!AB69,為替レート[通貨],0),1))</f>
        <v>#N/A</v>
      </c>
      <c r="AD72" s="14">
        <f t="shared" si="81"/>
        <v>0</v>
      </c>
      <c r="AE72" s="14">
        <f t="shared" si="81"/>
        <v>0</v>
      </c>
      <c r="AF72" s="14">
        <f t="shared" si="81"/>
        <v>0</v>
      </c>
      <c r="AG72" s="14">
        <f t="shared" si="81"/>
        <v>0</v>
      </c>
      <c r="AH72" s="14">
        <f t="shared" si="81"/>
        <v>0</v>
      </c>
    </row>
    <row r="73" spans="1:34" s="13" customFormat="1" ht="15" customHeight="1" x14ac:dyDescent="0.3">
      <c r="A73" s="90" t="s">
        <v>53</v>
      </c>
      <c r="B73" s="11" t="s">
        <v>227</v>
      </c>
      <c r="C73" s="21"/>
      <c r="D73" s="118">
        <v>0</v>
      </c>
      <c r="E73" s="23"/>
      <c r="F73" s="23"/>
      <c r="G73" s="95" t="str">
        <f t="shared" si="82"/>
        <v/>
      </c>
      <c r="H73" s="23"/>
      <c r="I73" s="23"/>
      <c r="J73" s="23"/>
      <c r="K73" s="23"/>
      <c r="L73" s="23"/>
      <c r="M73" s="12">
        <f t="shared" si="9"/>
        <v>0</v>
      </c>
      <c r="N73" s="23"/>
      <c r="O73" s="23"/>
      <c r="P73" s="23"/>
      <c r="Q73" s="23"/>
      <c r="R73" s="23"/>
      <c r="S73" s="23"/>
      <c r="T73" s="23"/>
      <c r="U73" s="115">
        <f t="shared" si="6"/>
        <v>0</v>
      </c>
      <c r="V73" s="105">
        <f t="shared" si="7"/>
        <v>0</v>
      </c>
      <c r="W73" s="60"/>
      <c r="X73" s="13" t="e">
        <f>IF((X69="通貨を選択"),NA(),INDEX(為替レート[100JPY当たり],MATCH(②給与情報!X69,為替レート[通貨],0),1))</f>
        <v>#N/A</v>
      </c>
      <c r="Y73" s="13" t="e">
        <f>IF((Y69="通貨を選択"),NA(),INDEX(為替レート[100JPY当たり],MATCH(②給与情報!Y69,為替レート[通貨],0),1))</f>
        <v>#N/A</v>
      </c>
      <c r="Z73" s="13" t="e">
        <f>IF((Z69="通貨を選択"),NA(),INDEX(為替レート[100JPY当たり],MATCH(②給与情報!Z69,為替レート[通貨],0),1))</f>
        <v>#N/A</v>
      </c>
      <c r="AA73" s="13" t="e">
        <f>IF((AA69="通貨を選択"),NA(),INDEX(為替レート[100JPY当たり],MATCH(②給与情報!AA69,為替レート[通貨],0),1))</f>
        <v>#N/A</v>
      </c>
      <c r="AB73" s="13" t="e">
        <f>IF((AB69="通貨を選択"),NA(),INDEX(為替レート[100JPY当たり],MATCH(②給与情報!AB69,為替レート[通貨],0),1))</f>
        <v>#N/A</v>
      </c>
      <c r="AD73" s="14">
        <f t="shared" si="81"/>
        <v>0</v>
      </c>
      <c r="AE73" s="14">
        <f t="shared" si="81"/>
        <v>0</v>
      </c>
      <c r="AF73" s="14">
        <f t="shared" si="81"/>
        <v>0</v>
      </c>
      <c r="AG73" s="14">
        <f t="shared" si="81"/>
        <v>0</v>
      </c>
      <c r="AH73" s="14">
        <f t="shared" si="81"/>
        <v>0</v>
      </c>
    </row>
    <row r="74" spans="1:34" s="13" customFormat="1" ht="15" customHeight="1" x14ac:dyDescent="0.3">
      <c r="A74" s="90" t="s">
        <v>54</v>
      </c>
      <c r="B74" s="11" t="s">
        <v>227</v>
      </c>
      <c r="C74" s="21"/>
      <c r="D74" s="118">
        <v>0</v>
      </c>
      <c r="E74" s="23"/>
      <c r="F74" s="23"/>
      <c r="G74" s="95" t="str">
        <f t="shared" si="82"/>
        <v/>
      </c>
      <c r="H74" s="23"/>
      <c r="I74" s="23"/>
      <c r="J74" s="23"/>
      <c r="K74" s="23"/>
      <c r="L74" s="23"/>
      <c r="M74" s="12">
        <f t="shared" si="9"/>
        <v>0</v>
      </c>
      <c r="N74" s="23"/>
      <c r="O74" s="23"/>
      <c r="P74" s="23"/>
      <c r="Q74" s="23"/>
      <c r="R74" s="23"/>
      <c r="S74" s="23"/>
      <c r="T74" s="23"/>
      <c r="U74" s="115">
        <f t="shared" si="6"/>
        <v>0</v>
      </c>
      <c r="V74" s="105">
        <f t="shared" si="7"/>
        <v>0</v>
      </c>
      <c r="W74" s="60"/>
      <c r="X74" s="13" t="e">
        <f>IF((X69="通貨を選択"),NA(),INDEX(為替レート[100JPY当たり],MATCH(②給与情報!X69,為替レート[通貨],0),1))</f>
        <v>#N/A</v>
      </c>
      <c r="Y74" s="13" t="e">
        <f>IF((Y69="通貨を選択"),NA(),INDEX(為替レート[100JPY当たり],MATCH(②給与情報!Y69,為替レート[通貨],0),1))</f>
        <v>#N/A</v>
      </c>
      <c r="Z74" s="13" t="e">
        <f>IF((Z69="通貨を選択"),NA(),INDEX(為替レート[100JPY当たり],MATCH(②給与情報!Z69,為替レート[通貨],0),1))</f>
        <v>#N/A</v>
      </c>
      <c r="AA74" s="13" t="e">
        <f>IF((AA69="通貨を選択"),NA(),INDEX(為替レート[100JPY当たり],MATCH(②給与情報!AA69,為替レート[通貨],0),1))</f>
        <v>#N/A</v>
      </c>
      <c r="AB74" s="13" t="e">
        <f>IF((AB69="通貨を選択"),NA(),INDEX(為替レート[100JPY当たり],MATCH(②給与情報!AB69,為替レート[通貨],0),1))</f>
        <v>#N/A</v>
      </c>
      <c r="AD74" s="14">
        <f t="shared" si="81"/>
        <v>0</v>
      </c>
      <c r="AE74" s="14">
        <f t="shared" si="81"/>
        <v>0</v>
      </c>
      <c r="AF74" s="14">
        <f t="shared" si="81"/>
        <v>0</v>
      </c>
      <c r="AG74" s="14">
        <f t="shared" si="81"/>
        <v>0</v>
      </c>
      <c r="AH74" s="14">
        <f t="shared" si="81"/>
        <v>0</v>
      </c>
    </row>
    <row r="75" spans="1:34" s="13" customFormat="1" ht="15" customHeight="1" x14ac:dyDescent="0.3">
      <c r="A75" s="91" t="s">
        <v>55</v>
      </c>
      <c r="B75" s="15" t="s">
        <v>227</v>
      </c>
      <c r="C75" s="24"/>
      <c r="D75" s="119">
        <v>0</v>
      </c>
      <c r="E75" s="25"/>
      <c r="F75" s="25"/>
      <c r="G75" s="96" t="str">
        <f t="shared" si="82"/>
        <v/>
      </c>
      <c r="H75" s="25"/>
      <c r="I75" s="25"/>
      <c r="J75" s="25"/>
      <c r="K75" s="25"/>
      <c r="L75" s="25"/>
      <c r="M75" s="16">
        <f t="shared" si="9"/>
        <v>0</v>
      </c>
      <c r="N75" s="25"/>
      <c r="O75" s="25"/>
      <c r="P75" s="25"/>
      <c r="Q75" s="25"/>
      <c r="R75" s="25"/>
      <c r="S75" s="25"/>
      <c r="T75" s="25"/>
      <c r="U75" s="116">
        <f t="shared" si="6"/>
        <v>0</v>
      </c>
      <c r="V75" s="106">
        <f t="shared" si="7"/>
        <v>0</v>
      </c>
      <c r="W75" s="60"/>
      <c r="X75" s="13" t="e">
        <f>IF((X69="通貨を選択"),NA(),INDEX(為替レート[100JPY当たり],MATCH(②給与情報!X69,為替レート[通貨],0),1))</f>
        <v>#N/A</v>
      </c>
      <c r="Y75" s="13" t="e">
        <f>IF((Y69="通貨を選択"),NA(),INDEX(為替レート[100JPY当たり],MATCH(②給与情報!Y69,為替レート[通貨],0),1))</f>
        <v>#N/A</v>
      </c>
      <c r="Z75" s="13" t="e">
        <f>IF((Z69="通貨を選択"),NA(),INDEX(為替レート[100JPY当たり],MATCH(②給与情報!Z69,為替レート[通貨],0),1))</f>
        <v>#N/A</v>
      </c>
      <c r="AA75" s="13" t="e">
        <f>IF((AA69="通貨を選択"),NA(),INDEX(為替レート[100JPY当たり],MATCH(②給与情報!AA69,為替レート[通貨],0),1))</f>
        <v>#N/A</v>
      </c>
      <c r="AB75" s="13" t="e">
        <f>IF((AB69="通貨を選択"),NA(),INDEX(為替レート[100JPY当たり],MATCH(②給与情報!AB69,為替レート[通貨],0),1))</f>
        <v>#N/A</v>
      </c>
      <c r="AD75" s="14">
        <f t="shared" si="81"/>
        <v>0</v>
      </c>
      <c r="AE75" s="14">
        <f t="shared" si="81"/>
        <v>0</v>
      </c>
      <c r="AF75" s="14">
        <f t="shared" si="81"/>
        <v>0</v>
      </c>
      <c r="AG75" s="14">
        <f t="shared" si="81"/>
        <v>0</v>
      </c>
      <c r="AH75" s="14">
        <f t="shared" si="81"/>
        <v>0</v>
      </c>
    </row>
    <row r="76" spans="1:34" ht="30" customHeight="1" x14ac:dyDescent="0.3">
      <c r="A76" s="89" t="s">
        <v>149</v>
      </c>
      <c r="B76" s="4"/>
      <c r="C76" s="92"/>
      <c r="D76" s="93"/>
      <c r="E76" s="94" t="s">
        <v>7</v>
      </c>
      <c r="F76" s="94" t="s">
        <v>7</v>
      </c>
      <c r="G76" s="94" t="s">
        <v>7</v>
      </c>
      <c r="H76" s="26" t="s">
        <v>68</v>
      </c>
      <c r="I76" s="26" t="s">
        <v>68</v>
      </c>
      <c r="J76" s="26" t="s">
        <v>68</v>
      </c>
      <c r="K76" s="26" t="s">
        <v>68</v>
      </c>
      <c r="L76" s="26" t="s">
        <v>68</v>
      </c>
      <c r="M76" s="19" t="s">
        <v>7</v>
      </c>
      <c r="N76" s="114" t="s">
        <v>7</v>
      </c>
      <c r="O76" s="114" t="s">
        <v>7</v>
      </c>
      <c r="P76" s="114" t="s">
        <v>7</v>
      </c>
      <c r="Q76" s="114" t="s">
        <v>7</v>
      </c>
      <c r="R76" s="114" t="s">
        <v>7</v>
      </c>
      <c r="S76" s="114" t="s">
        <v>7</v>
      </c>
      <c r="T76" s="114" t="s">
        <v>7</v>
      </c>
      <c r="U76" s="114" t="s">
        <v>7</v>
      </c>
      <c r="V76" s="88" t="s">
        <v>7</v>
      </c>
      <c r="W76" s="57"/>
      <c r="X76" s="1" t="str">
        <f t="shared" ref="X76" si="83">H76</f>
        <v>通貨を選択</v>
      </c>
      <c r="Y76" s="1" t="str">
        <f t="shared" ref="Y76" si="84">I76</f>
        <v>通貨を選択</v>
      </c>
      <c r="Z76" s="1" t="str">
        <f t="shared" ref="Z76" si="85">J76</f>
        <v>通貨を選択</v>
      </c>
      <c r="AA76" s="1" t="str">
        <f t="shared" ref="AA76" si="86">K76</f>
        <v>通貨を選択</v>
      </c>
      <c r="AB76" s="1" t="str">
        <f t="shared" ref="AB76" si="87">L76</f>
        <v>通貨を選択</v>
      </c>
      <c r="AD76" s="1" t="s">
        <v>7</v>
      </c>
      <c r="AE76" s="1" t="s">
        <v>7</v>
      </c>
      <c r="AF76" s="1" t="s">
        <v>7</v>
      </c>
      <c r="AG76" s="1" t="s">
        <v>7</v>
      </c>
      <c r="AH76" s="1" t="s">
        <v>7</v>
      </c>
    </row>
    <row r="77" spans="1:34" s="13" customFormat="1" ht="15" customHeight="1" x14ac:dyDescent="0.3">
      <c r="A77" s="90" t="s">
        <v>50</v>
      </c>
      <c r="B77" s="11" t="s">
        <v>228</v>
      </c>
      <c r="C77" s="21"/>
      <c r="D77" s="22"/>
      <c r="E77" s="23"/>
      <c r="F77" s="23"/>
      <c r="G77" s="95" t="str">
        <f t="shared" si="82"/>
        <v/>
      </c>
      <c r="H77" s="23"/>
      <c r="I77" s="23"/>
      <c r="J77" s="23"/>
      <c r="K77" s="23"/>
      <c r="L77" s="23"/>
      <c r="M77" s="12">
        <f t="shared" ref="M77" si="88">SUM(AD77:AH77)*12</f>
        <v>0</v>
      </c>
      <c r="N77" s="23"/>
      <c r="O77" s="23"/>
      <c r="P77" s="23"/>
      <c r="Q77" s="23"/>
      <c r="R77" s="23">
        <v>0</v>
      </c>
      <c r="S77" s="23"/>
      <c r="T77" s="23"/>
      <c r="U77" s="115">
        <f t="shared" ref="U77:U138" si="89">SUM(N77,P77:T77)*12+O77</f>
        <v>0</v>
      </c>
      <c r="V77" s="105">
        <f t="shared" ref="V77:V138" si="90">M77+U77</f>
        <v>0</v>
      </c>
      <c r="W77" s="60"/>
      <c r="X77" s="13" t="e">
        <f>IF((X76="通貨を選択"),NA(),INDEX(為替レート[100JPY当たり],MATCH(②給与情報!X76,為替レート[通貨],0),1))</f>
        <v>#N/A</v>
      </c>
      <c r="Y77" s="13" t="e">
        <f>IF((Y76="通貨を選択"),NA(),INDEX(為替レート[100JPY当たり],MATCH(②給与情報!Y76,為替レート[通貨],0),1))</f>
        <v>#N/A</v>
      </c>
      <c r="Z77" s="13" t="e">
        <f>IF((Z76="通貨を選択"),NA(),INDEX(為替レート[100JPY当たり],MATCH(②給与情報!Z76,為替レート[通貨],0),1))</f>
        <v>#N/A</v>
      </c>
      <c r="AA77" s="13" t="e">
        <f>IF((AA76="通貨を選択"),NA(),INDEX(為替レート[100JPY当たり],MATCH(②給与情報!AA76,為替レート[通貨],0),1))</f>
        <v>#N/A</v>
      </c>
      <c r="AB77" s="13" t="e">
        <f>IF((AB76="通貨を選択"),NA(),INDEX(為替レート[100JPY当たり],MATCH(②給与情報!AB76,為替レート[通貨],0),1))</f>
        <v>#N/A</v>
      </c>
      <c r="AD77" s="14">
        <f t="shared" ref="AD77:AH82" si="91">IF(H77&lt;&gt;"",H77/X77*100,0)</f>
        <v>0</v>
      </c>
      <c r="AE77" s="14">
        <f t="shared" si="91"/>
        <v>0</v>
      </c>
      <c r="AF77" s="14">
        <f t="shared" si="91"/>
        <v>0</v>
      </c>
      <c r="AG77" s="14">
        <f t="shared" si="91"/>
        <v>0</v>
      </c>
      <c r="AH77" s="14">
        <f t="shared" si="91"/>
        <v>0</v>
      </c>
    </row>
    <row r="78" spans="1:34" s="13" customFormat="1" ht="15" customHeight="1" x14ac:dyDescent="0.3">
      <c r="A78" s="90" t="s">
        <v>51</v>
      </c>
      <c r="B78" s="11" t="s">
        <v>228</v>
      </c>
      <c r="C78" s="21"/>
      <c r="D78" s="22"/>
      <c r="E78" s="23"/>
      <c r="F78" s="23"/>
      <c r="G78" s="95" t="str">
        <f t="shared" si="82"/>
        <v/>
      </c>
      <c r="H78" s="23"/>
      <c r="I78" s="23"/>
      <c r="J78" s="23"/>
      <c r="K78" s="23"/>
      <c r="L78" s="23"/>
      <c r="M78" s="12">
        <f t="shared" si="9"/>
        <v>0</v>
      </c>
      <c r="N78" s="23"/>
      <c r="O78" s="23"/>
      <c r="P78" s="23"/>
      <c r="Q78" s="23"/>
      <c r="R78" s="23">
        <v>0</v>
      </c>
      <c r="S78" s="23"/>
      <c r="T78" s="23"/>
      <c r="U78" s="115">
        <f t="shared" si="89"/>
        <v>0</v>
      </c>
      <c r="V78" s="105">
        <f t="shared" si="90"/>
        <v>0</v>
      </c>
      <c r="W78" s="60"/>
      <c r="X78" s="13" t="e">
        <f>IF((X76="通貨を選択"),NA(),INDEX(為替レート[100JPY当たり],MATCH(②給与情報!X76,為替レート[通貨],0),1))</f>
        <v>#N/A</v>
      </c>
      <c r="Y78" s="13" t="e">
        <f>IF((Y76="通貨を選択"),NA(),INDEX(為替レート[100JPY当たり],MATCH(②給与情報!Y76,為替レート[通貨],0),1))</f>
        <v>#N/A</v>
      </c>
      <c r="Z78" s="13" t="e">
        <f>IF((Z76="通貨を選択"),NA(),INDEX(為替レート[100JPY当たり],MATCH(②給与情報!Z76,為替レート[通貨],0),1))</f>
        <v>#N/A</v>
      </c>
      <c r="AA78" s="13" t="e">
        <f>IF((AA76="通貨を選択"),NA(),INDEX(為替レート[100JPY当たり],MATCH(②給与情報!AA76,為替レート[通貨],0),1))</f>
        <v>#N/A</v>
      </c>
      <c r="AB78" s="13" t="e">
        <f>IF((AB76="通貨を選択"),NA(),INDEX(為替レート[100JPY当たり],MATCH(②給与情報!AB76,為替レート[通貨],0),1))</f>
        <v>#N/A</v>
      </c>
      <c r="AD78" s="14">
        <f t="shared" si="91"/>
        <v>0</v>
      </c>
      <c r="AE78" s="14">
        <f t="shared" si="91"/>
        <v>0</v>
      </c>
      <c r="AF78" s="14">
        <f t="shared" si="91"/>
        <v>0</v>
      </c>
      <c r="AG78" s="14">
        <f t="shared" si="91"/>
        <v>0</v>
      </c>
      <c r="AH78" s="14">
        <f t="shared" si="91"/>
        <v>0</v>
      </c>
    </row>
    <row r="79" spans="1:34" s="13" customFormat="1" ht="15" customHeight="1" x14ac:dyDescent="0.3">
      <c r="A79" s="90" t="s">
        <v>52</v>
      </c>
      <c r="B79" s="11" t="s">
        <v>228</v>
      </c>
      <c r="C79" s="21"/>
      <c r="D79" s="22"/>
      <c r="E79" s="23"/>
      <c r="F79" s="23"/>
      <c r="G79" s="95" t="str">
        <f t="shared" si="82"/>
        <v/>
      </c>
      <c r="H79" s="23"/>
      <c r="I79" s="23"/>
      <c r="J79" s="23"/>
      <c r="K79" s="23"/>
      <c r="L79" s="23"/>
      <c r="M79" s="12">
        <f t="shared" ref="M79:M142" si="92">SUM(AD79:AH79)*12</f>
        <v>0</v>
      </c>
      <c r="N79" s="23"/>
      <c r="O79" s="23"/>
      <c r="P79" s="23"/>
      <c r="Q79" s="23"/>
      <c r="R79" s="23">
        <v>0</v>
      </c>
      <c r="S79" s="23"/>
      <c r="T79" s="23"/>
      <c r="U79" s="115">
        <f t="shared" si="89"/>
        <v>0</v>
      </c>
      <c r="V79" s="105">
        <f t="shared" si="90"/>
        <v>0</v>
      </c>
      <c r="W79" s="60"/>
      <c r="X79" s="13" t="e">
        <f>IF((X76="通貨を選択"),NA(),INDEX(為替レート[100JPY当たり],MATCH(②給与情報!X76,為替レート[通貨],0),1))</f>
        <v>#N/A</v>
      </c>
      <c r="Y79" s="13" t="e">
        <f>IF((Y76="通貨を選択"),NA(),INDEX(為替レート[100JPY当たり],MATCH(②給与情報!Y76,為替レート[通貨],0),1))</f>
        <v>#N/A</v>
      </c>
      <c r="Z79" s="13" t="e">
        <f>IF((Z76="通貨を選択"),NA(),INDEX(為替レート[100JPY当たり],MATCH(②給与情報!Z76,為替レート[通貨],0),1))</f>
        <v>#N/A</v>
      </c>
      <c r="AA79" s="13" t="e">
        <f>IF((AA76="通貨を選択"),NA(),INDEX(為替レート[100JPY当たり],MATCH(②給与情報!AA76,為替レート[通貨],0),1))</f>
        <v>#N/A</v>
      </c>
      <c r="AB79" s="13" t="e">
        <f>IF((AB76="通貨を選択"),NA(),INDEX(為替レート[100JPY当たり],MATCH(②給与情報!AB76,為替レート[通貨],0),1))</f>
        <v>#N/A</v>
      </c>
      <c r="AD79" s="14">
        <f t="shared" si="91"/>
        <v>0</v>
      </c>
      <c r="AE79" s="14">
        <f t="shared" si="91"/>
        <v>0</v>
      </c>
      <c r="AF79" s="14">
        <f t="shared" si="91"/>
        <v>0</v>
      </c>
      <c r="AG79" s="14">
        <f t="shared" si="91"/>
        <v>0</v>
      </c>
      <c r="AH79" s="14">
        <f t="shared" si="91"/>
        <v>0</v>
      </c>
    </row>
    <row r="80" spans="1:34" s="13" customFormat="1" ht="15" customHeight="1" x14ac:dyDescent="0.3">
      <c r="A80" s="90" t="s">
        <v>53</v>
      </c>
      <c r="B80" s="11" t="s">
        <v>228</v>
      </c>
      <c r="C80" s="21"/>
      <c r="D80" s="118">
        <v>0</v>
      </c>
      <c r="E80" s="23"/>
      <c r="F80" s="23"/>
      <c r="G80" s="95" t="str">
        <f t="shared" si="82"/>
        <v/>
      </c>
      <c r="H80" s="23"/>
      <c r="I80" s="23"/>
      <c r="J80" s="23"/>
      <c r="K80" s="23"/>
      <c r="L80" s="23"/>
      <c r="M80" s="12">
        <f t="shared" si="92"/>
        <v>0</v>
      </c>
      <c r="N80" s="23"/>
      <c r="O80" s="23"/>
      <c r="P80" s="23"/>
      <c r="Q80" s="23"/>
      <c r="R80" s="23"/>
      <c r="S80" s="23"/>
      <c r="T80" s="23"/>
      <c r="U80" s="115">
        <f t="shared" si="89"/>
        <v>0</v>
      </c>
      <c r="V80" s="105">
        <f t="shared" si="90"/>
        <v>0</v>
      </c>
      <c r="W80" s="60"/>
      <c r="X80" s="13" t="e">
        <f>IF((X76="通貨を選択"),NA(),INDEX(為替レート[100JPY当たり],MATCH(②給与情報!X76,為替レート[通貨],0),1))</f>
        <v>#N/A</v>
      </c>
      <c r="Y80" s="13" t="e">
        <f>IF((Y76="通貨を選択"),NA(),INDEX(為替レート[100JPY当たり],MATCH(②給与情報!Y76,為替レート[通貨],0),1))</f>
        <v>#N/A</v>
      </c>
      <c r="Z80" s="13" t="e">
        <f>IF((Z76="通貨を選択"),NA(),INDEX(為替レート[100JPY当たり],MATCH(②給与情報!Z76,為替レート[通貨],0),1))</f>
        <v>#N/A</v>
      </c>
      <c r="AA80" s="13" t="e">
        <f>IF((AA76="通貨を選択"),NA(),INDEX(為替レート[100JPY当たり],MATCH(②給与情報!AA76,為替レート[通貨],0),1))</f>
        <v>#N/A</v>
      </c>
      <c r="AB80" s="13" t="e">
        <f>IF((AB76="通貨を選択"),NA(),INDEX(為替レート[100JPY当たり],MATCH(②給与情報!AB76,為替レート[通貨],0),1))</f>
        <v>#N/A</v>
      </c>
      <c r="AD80" s="14">
        <f t="shared" si="91"/>
        <v>0</v>
      </c>
      <c r="AE80" s="14">
        <f t="shared" si="91"/>
        <v>0</v>
      </c>
      <c r="AF80" s="14">
        <f t="shared" si="91"/>
        <v>0</v>
      </c>
      <c r="AG80" s="14">
        <f t="shared" si="91"/>
        <v>0</v>
      </c>
      <c r="AH80" s="14">
        <f t="shared" si="91"/>
        <v>0</v>
      </c>
    </row>
    <row r="81" spans="1:34" s="13" customFormat="1" ht="15" customHeight="1" x14ac:dyDescent="0.3">
      <c r="A81" s="90" t="s">
        <v>54</v>
      </c>
      <c r="B81" s="11" t="s">
        <v>228</v>
      </c>
      <c r="C81" s="21"/>
      <c r="D81" s="118">
        <v>0</v>
      </c>
      <c r="E81" s="23"/>
      <c r="F81" s="23"/>
      <c r="G81" s="95" t="str">
        <f t="shared" si="82"/>
        <v/>
      </c>
      <c r="H81" s="23"/>
      <c r="I81" s="23"/>
      <c r="J81" s="23"/>
      <c r="K81" s="23"/>
      <c r="L81" s="23"/>
      <c r="M81" s="12">
        <f t="shared" si="92"/>
        <v>0</v>
      </c>
      <c r="N81" s="23"/>
      <c r="O81" s="23"/>
      <c r="P81" s="23"/>
      <c r="Q81" s="23"/>
      <c r="R81" s="23"/>
      <c r="S81" s="23"/>
      <c r="T81" s="23"/>
      <c r="U81" s="115">
        <f t="shared" si="89"/>
        <v>0</v>
      </c>
      <c r="V81" s="105">
        <f t="shared" si="90"/>
        <v>0</v>
      </c>
      <c r="W81" s="60"/>
      <c r="X81" s="13" t="e">
        <f>IF((X76="通貨を選択"),NA(),INDEX(為替レート[100JPY当たり],MATCH(②給与情報!X76,為替レート[通貨],0),1))</f>
        <v>#N/A</v>
      </c>
      <c r="Y81" s="13" t="e">
        <f>IF((Y76="通貨を選択"),NA(),INDEX(為替レート[100JPY当たり],MATCH(②給与情報!Y76,為替レート[通貨],0),1))</f>
        <v>#N/A</v>
      </c>
      <c r="Z81" s="13" t="e">
        <f>IF((Z76="通貨を選択"),NA(),INDEX(為替レート[100JPY当たり],MATCH(②給与情報!Z76,為替レート[通貨],0),1))</f>
        <v>#N/A</v>
      </c>
      <c r="AA81" s="13" t="e">
        <f>IF((AA76="通貨を選択"),NA(),INDEX(為替レート[100JPY当たり],MATCH(②給与情報!AA76,為替レート[通貨],0),1))</f>
        <v>#N/A</v>
      </c>
      <c r="AB81" s="13" t="e">
        <f>IF((AB76="通貨を選択"),NA(),INDEX(為替レート[100JPY当たり],MATCH(②給与情報!AB76,為替レート[通貨],0),1))</f>
        <v>#N/A</v>
      </c>
      <c r="AD81" s="14">
        <f t="shared" si="91"/>
        <v>0</v>
      </c>
      <c r="AE81" s="14">
        <f t="shared" si="91"/>
        <v>0</v>
      </c>
      <c r="AF81" s="14">
        <f t="shared" si="91"/>
        <v>0</v>
      </c>
      <c r="AG81" s="14">
        <f t="shared" si="91"/>
        <v>0</v>
      </c>
      <c r="AH81" s="14">
        <f t="shared" si="91"/>
        <v>0</v>
      </c>
    </row>
    <row r="82" spans="1:34" s="13" customFormat="1" ht="15" customHeight="1" x14ac:dyDescent="0.3">
      <c r="A82" s="91" t="s">
        <v>55</v>
      </c>
      <c r="B82" s="15" t="s">
        <v>228</v>
      </c>
      <c r="C82" s="24"/>
      <c r="D82" s="119">
        <v>0</v>
      </c>
      <c r="E82" s="25"/>
      <c r="F82" s="25"/>
      <c r="G82" s="96" t="str">
        <f t="shared" si="82"/>
        <v/>
      </c>
      <c r="H82" s="25"/>
      <c r="I82" s="25"/>
      <c r="J82" s="25"/>
      <c r="K82" s="25"/>
      <c r="L82" s="25"/>
      <c r="M82" s="16">
        <f t="shared" si="92"/>
        <v>0</v>
      </c>
      <c r="N82" s="25"/>
      <c r="O82" s="25"/>
      <c r="P82" s="25"/>
      <c r="Q82" s="25"/>
      <c r="R82" s="25"/>
      <c r="S82" s="25"/>
      <c r="T82" s="25"/>
      <c r="U82" s="116">
        <f t="shared" si="89"/>
        <v>0</v>
      </c>
      <c r="V82" s="106">
        <f t="shared" si="90"/>
        <v>0</v>
      </c>
      <c r="W82" s="60"/>
      <c r="X82" s="13" t="e">
        <f>IF((X76="通貨を選択"),NA(),INDEX(為替レート[100JPY当たり],MATCH(②給与情報!X76,為替レート[通貨],0),1))</f>
        <v>#N/A</v>
      </c>
      <c r="Y82" s="13" t="e">
        <f>IF((Y76="通貨を選択"),NA(),INDEX(為替レート[100JPY当たり],MATCH(②給与情報!Y76,為替レート[通貨],0),1))</f>
        <v>#N/A</v>
      </c>
      <c r="Z82" s="13" t="e">
        <f>IF((Z76="通貨を選択"),NA(),INDEX(為替レート[100JPY当たり],MATCH(②給与情報!Z76,為替レート[通貨],0),1))</f>
        <v>#N/A</v>
      </c>
      <c r="AA82" s="13" t="e">
        <f>IF((AA76="通貨を選択"),NA(),INDEX(為替レート[100JPY当たり],MATCH(②給与情報!AA76,為替レート[通貨],0),1))</f>
        <v>#N/A</v>
      </c>
      <c r="AB82" s="13" t="e">
        <f>IF((AB76="通貨を選択"),NA(),INDEX(為替レート[100JPY当たり],MATCH(②給与情報!AB76,為替レート[通貨],0),1))</f>
        <v>#N/A</v>
      </c>
      <c r="AD82" s="14">
        <f t="shared" si="91"/>
        <v>0</v>
      </c>
      <c r="AE82" s="14">
        <f t="shared" si="91"/>
        <v>0</v>
      </c>
      <c r="AF82" s="14">
        <f t="shared" si="91"/>
        <v>0</v>
      </c>
      <c r="AG82" s="14">
        <f t="shared" si="91"/>
        <v>0</v>
      </c>
      <c r="AH82" s="14">
        <f t="shared" si="91"/>
        <v>0</v>
      </c>
    </row>
    <row r="83" spans="1:34" ht="30" customHeight="1" x14ac:dyDescent="0.3">
      <c r="A83" s="89" t="s">
        <v>176</v>
      </c>
      <c r="B83" s="4"/>
      <c r="C83" s="92"/>
      <c r="D83" s="93"/>
      <c r="E83" s="94" t="s">
        <v>7</v>
      </c>
      <c r="F83" s="94" t="s">
        <v>7</v>
      </c>
      <c r="G83" s="94" t="s">
        <v>7</v>
      </c>
      <c r="H83" s="26" t="s">
        <v>68</v>
      </c>
      <c r="I83" s="26" t="s">
        <v>68</v>
      </c>
      <c r="J83" s="26" t="s">
        <v>68</v>
      </c>
      <c r="K83" s="26" t="s">
        <v>68</v>
      </c>
      <c r="L83" s="26" t="s">
        <v>68</v>
      </c>
      <c r="M83" s="19" t="s">
        <v>7</v>
      </c>
      <c r="N83" s="114" t="s">
        <v>7</v>
      </c>
      <c r="O83" s="114" t="s">
        <v>7</v>
      </c>
      <c r="P83" s="114" t="s">
        <v>7</v>
      </c>
      <c r="Q83" s="114" t="s">
        <v>7</v>
      </c>
      <c r="R83" s="114" t="s">
        <v>7</v>
      </c>
      <c r="S83" s="114" t="s">
        <v>7</v>
      </c>
      <c r="T83" s="114" t="s">
        <v>7</v>
      </c>
      <c r="U83" s="114" t="s">
        <v>7</v>
      </c>
      <c r="V83" s="88" t="s">
        <v>7</v>
      </c>
      <c r="W83" s="57"/>
      <c r="X83" s="1" t="str">
        <f t="shared" ref="X83" si="93">H83</f>
        <v>通貨を選択</v>
      </c>
      <c r="Y83" s="1" t="str">
        <f t="shared" ref="Y83" si="94">I83</f>
        <v>通貨を選択</v>
      </c>
      <c r="Z83" s="1" t="str">
        <f t="shared" ref="Z83" si="95">J83</f>
        <v>通貨を選択</v>
      </c>
      <c r="AA83" s="1" t="str">
        <f t="shared" ref="AA83" si="96">K83</f>
        <v>通貨を選択</v>
      </c>
      <c r="AB83" s="1" t="str">
        <f t="shared" ref="AB83" si="97">L83</f>
        <v>通貨を選択</v>
      </c>
      <c r="AD83" s="1" t="s">
        <v>7</v>
      </c>
      <c r="AE83" s="1" t="s">
        <v>7</v>
      </c>
      <c r="AF83" s="1" t="s">
        <v>7</v>
      </c>
      <c r="AG83" s="1" t="s">
        <v>7</v>
      </c>
      <c r="AH83" s="1" t="s">
        <v>7</v>
      </c>
    </row>
    <row r="84" spans="1:34" s="13" customFormat="1" ht="15" customHeight="1" x14ac:dyDescent="0.3">
      <c r="A84" s="90" t="s">
        <v>50</v>
      </c>
      <c r="B84" s="11" t="s">
        <v>229</v>
      </c>
      <c r="C84" s="21"/>
      <c r="D84" s="22"/>
      <c r="E84" s="23"/>
      <c r="F84" s="23"/>
      <c r="G84" s="95" t="str">
        <f t="shared" si="82"/>
        <v/>
      </c>
      <c r="H84" s="23"/>
      <c r="I84" s="23"/>
      <c r="J84" s="23"/>
      <c r="K84" s="23"/>
      <c r="L84" s="23"/>
      <c r="M84" s="12">
        <f t="shared" ref="M84" si="98">SUM(AD84:AH84)*12</f>
        <v>0</v>
      </c>
      <c r="N84" s="23"/>
      <c r="O84" s="23"/>
      <c r="P84" s="23"/>
      <c r="Q84" s="23"/>
      <c r="R84" s="23">
        <v>0</v>
      </c>
      <c r="S84" s="23"/>
      <c r="T84" s="23"/>
      <c r="U84" s="115">
        <f t="shared" ref="U84" si="99">SUM(N84,P84:T84)*12+O84</f>
        <v>0</v>
      </c>
      <c r="V84" s="105">
        <f t="shared" ref="V84" si="100">M84+U84</f>
        <v>0</v>
      </c>
      <c r="W84" s="60"/>
      <c r="X84" s="13" t="e">
        <f>IF((X83="通貨を選択"),NA(),INDEX(為替レート[100JPY当たり],MATCH(②給与情報!X83,為替レート[通貨],0),1))</f>
        <v>#N/A</v>
      </c>
      <c r="Y84" s="13" t="e">
        <f>IF((Y83="通貨を選択"),NA(),INDEX(為替レート[100JPY当たり],MATCH(②給与情報!Y83,為替レート[通貨],0),1))</f>
        <v>#N/A</v>
      </c>
      <c r="Z84" s="13" t="e">
        <f>IF((Z83="通貨を選択"),NA(),INDEX(為替レート[100JPY当たり],MATCH(②給与情報!Z83,為替レート[通貨],0),1))</f>
        <v>#N/A</v>
      </c>
      <c r="AA84" s="13" t="e">
        <f>IF((AA83="通貨を選択"),NA(),INDEX(為替レート[100JPY当たり],MATCH(②給与情報!AA83,為替レート[通貨],0),1))</f>
        <v>#N/A</v>
      </c>
      <c r="AB84" s="13" t="e">
        <f>IF((AB83="通貨を選択"),NA(),INDEX(為替レート[100JPY当たり],MATCH(②給与情報!AB83,為替レート[通貨],0),1))</f>
        <v>#N/A</v>
      </c>
      <c r="AD84" s="14">
        <f t="shared" ref="AD84:AH89" si="101">IF(H84&lt;&gt;"",H84/X84*100,0)</f>
        <v>0</v>
      </c>
      <c r="AE84" s="14">
        <f t="shared" si="101"/>
        <v>0</v>
      </c>
      <c r="AF84" s="14">
        <f t="shared" si="101"/>
        <v>0</v>
      </c>
      <c r="AG84" s="14">
        <f t="shared" si="101"/>
        <v>0</v>
      </c>
      <c r="AH84" s="14">
        <f t="shared" si="101"/>
        <v>0</v>
      </c>
    </row>
    <row r="85" spans="1:34" s="13" customFormat="1" ht="15" customHeight="1" x14ac:dyDescent="0.3">
      <c r="A85" s="90" t="s">
        <v>51</v>
      </c>
      <c r="B85" s="11" t="s">
        <v>229</v>
      </c>
      <c r="C85" s="21"/>
      <c r="D85" s="22"/>
      <c r="E85" s="23"/>
      <c r="F85" s="23"/>
      <c r="G85" s="95" t="str">
        <f t="shared" si="82"/>
        <v/>
      </c>
      <c r="H85" s="23"/>
      <c r="I85" s="23"/>
      <c r="J85" s="23"/>
      <c r="K85" s="23"/>
      <c r="L85" s="23"/>
      <c r="M85" s="12">
        <f t="shared" si="92"/>
        <v>0</v>
      </c>
      <c r="N85" s="23"/>
      <c r="O85" s="23"/>
      <c r="P85" s="23"/>
      <c r="Q85" s="23"/>
      <c r="R85" s="23">
        <v>0</v>
      </c>
      <c r="S85" s="23"/>
      <c r="T85" s="23"/>
      <c r="U85" s="115">
        <f t="shared" si="89"/>
        <v>0</v>
      </c>
      <c r="V85" s="105">
        <f t="shared" si="90"/>
        <v>0</v>
      </c>
      <c r="W85" s="60"/>
      <c r="X85" s="13" t="e">
        <f>IF((X83="通貨を選択"),NA(),INDEX(為替レート[100JPY当たり],MATCH(②給与情報!X83,為替レート[通貨],0),1))</f>
        <v>#N/A</v>
      </c>
      <c r="Y85" s="13" t="e">
        <f>IF((Y83="通貨を選択"),NA(),INDEX(為替レート[100JPY当たり],MATCH(②給与情報!Y83,為替レート[通貨],0),1))</f>
        <v>#N/A</v>
      </c>
      <c r="Z85" s="13" t="e">
        <f>IF((Z83="通貨を選択"),NA(),INDEX(為替レート[100JPY当たり],MATCH(②給与情報!Z83,為替レート[通貨],0),1))</f>
        <v>#N/A</v>
      </c>
      <c r="AA85" s="13" t="e">
        <f>IF((AA83="通貨を選択"),NA(),INDEX(為替レート[100JPY当たり],MATCH(②給与情報!AA83,為替レート[通貨],0),1))</f>
        <v>#N/A</v>
      </c>
      <c r="AB85" s="13" t="e">
        <f>IF((AB83="通貨を選択"),NA(),INDEX(為替レート[100JPY当たり],MATCH(②給与情報!AB83,為替レート[通貨],0),1))</f>
        <v>#N/A</v>
      </c>
      <c r="AD85" s="14">
        <f t="shared" si="101"/>
        <v>0</v>
      </c>
      <c r="AE85" s="14">
        <f t="shared" si="101"/>
        <v>0</v>
      </c>
      <c r="AF85" s="14">
        <f t="shared" si="101"/>
        <v>0</v>
      </c>
      <c r="AG85" s="14">
        <f t="shared" si="101"/>
        <v>0</v>
      </c>
      <c r="AH85" s="14">
        <f t="shared" si="101"/>
        <v>0</v>
      </c>
    </row>
    <row r="86" spans="1:34" s="13" customFormat="1" ht="15" customHeight="1" x14ac:dyDescent="0.3">
      <c r="A86" s="90" t="s">
        <v>52</v>
      </c>
      <c r="B86" s="11" t="s">
        <v>229</v>
      </c>
      <c r="C86" s="21"/>
      <c r="D86" s="22"/>
      <c r="E86" s="23"/>
      <c r="F86" s="23"/>
      <c r="G86" s="95" t="str">
        <f t="shared" si="82"/>
        <v/>
      </c>
      <c r="H86" s="23"/>
      <c r="I86" s="23"/>
      <c r="J86" s="23"/>
      <c r="K86" s="23"/>
      <c r="L86" s="23"/>
      <c r="M86" s="12">
        <f t="shared" si="92"/>
        <v>0</v>
      </c>
      <c r="N86" s="23"/>
      <c r="O86" s="23"/>
      <c r="P86" s="23"/>
      <c r="Q86" s="23"/>
      <c r="R86" s="23">
        <v>0</v>
      </c>
      <c r="S86" s="23"/>
      <c r="T86" s="23"/>
      <c r="U86" s="115">
        <f t="shared" si="89"/>
        <v>0</v>
      </c>
      <c r="V86" s="105">
        <f t="shared" si="90"/>
        <v>0</v>
      </c>
      <c r="W86" s="60"/>
      <c r="X86" s="13" t="e">
        <f>IF((X83="通貨を選択"),NA(),INDEX(為替レート[100JPY当たり],MATCH(②給与情報!X83,為替レート[通貨],0),1))</f>
        <v>#N/A</v>
      </c>
      <c r="Y86" s="13" t="e">
        <f>IF((Y83="通貨を選択"),NA(),INDEX(為替レート[100JPY当たり],MATCH(②給与情報!Y83,為替レート[通貨],0),1))</f>
        <v>#N/A</v>
      </c>
      <c r="Z86" s="13" t="e">
        <f>IF((Z83="通貨を選択"),NA(),INDEX(為替レート[100JPY当たり],MATCH(②給与情報!Z83,為替レート[通貨],0),1))</f>
        <v>#N/A</v>
      </c>
      <c r="AA86" s="13" t="e">
        <f>IF((AA83="通貨を選択"),NA(),INDEX(為替レート[100JPY当たり],MATCH(②給与情報!AA83,為替レート[通貨],0),1))</f>
        <v>#N/A</v>
      </c>
      <c r="AB86" s="13" t="e">
        <f>IF((AB83="通貨を選択"),NA(),INDEX(為替レート[100JPY当たり],MATCH(②給与情報!AB83,為替レート[通貨],0),1))</f>
        <v>#N/A</v>
      </c>
      <c r="AD86" s="14">
        <f t="shared" si="101"/>
        <v>0</v>
      </c>
      <c r="AE86" s="14">
        <f t="shared" si="101"/>
        <v>0</v>
      </c>
      <c r="AF86" s="14">
        <f t="shared" si="101"/>
        <v>0</v>
      </c>
      <c r="AG86" s="14">
        <f t="shared" si="101"/>
        <v>0</v>
      </c>
      <c r="AH86" s="14">
        <f t="shared" si="101"/>
        <v>0</v>
      </c>
    </row>
    <row r="87" spans="1:34" s="13" customFormat="1" ht="15" customHeight="1" x14ac:dyDescent="0.3">
      <c r="A87" s="90" t="s">
        <v>53</v>
      </c>
      <c r="B87" s="11" t="s">
        <v>229</v>
      </c>
      <c r="C87" s="21"/>
      <c r="D87" s="118">
        <v>0</v>
      </c>
      <c r="E87" s="23"/>
      <c r="F87" s="23"/>
      <c r="G87" s="95" t="str">
        <f t="shared" si="82"/>
        <v/>
      </c>
      <c r="H87" s="23"/>
      <c r="I87" s="23"/>
      <c r="J87" s="23"/>
      <c r="K87" s="23"/>
      <c r="L87" s="23"/>
      <c r="M87" s="12">
        <f t="shared" si="92"/>
        <v>0</v>
      </c>
      <c r="N87" s="23"/>
      <c r="O87" s="23"/>
      <c r="P87" s="23"/>
      <c r="Q87" s="23"/>
      <c r="R87" s="23"/>
      <c r="S87" s="23"/>
      <c r="T87" s="23"/>
      <c r="U87" s="115">
        <f t="shared" si="89"/>
        <v>0</v>
      </c>
      <c r="V87" s="105">
        <f t="shared" si="90"/>
        <v>0</v>
      </c>
      <c r="W87" s="60"/>
      <c r="X87" s="13" t="e">
        <f>IF((X83="通貨を選択"),NA(),INDEX(為替レート[100JPY当たり],MATCH(②給与情報!X83,為替レート[通貨],0),1))</f>
        <v>#N/A</v>
      </c>
      <c r="Y87" s="13" t="e">
        <f>IF((Y83="通貨を選択"),NA(),INDEX(為替レート[100JPY当たり],MATCH(②給与情報!Y83,為替レート[通貨],0),1))</f>
        <v>#N/A</v>
      </c>
      <c r="Z87" s="13" t="e">
        <f>IF((Z83="通貨を選択"),NA(),INDEX(為替レート[100JPY当たり],MATCH(②給与情報!Z83,為替レート[通貨],0),1))</f>
        <v>#N/A</v>
      </c>
      <c r="AA87" s="13" t="e">
        <f>IF((AA83="通貨を選択"),NA(),INDEX(為替レート[100JPY当たり],MATCH(②給与情報!AA83,為替レート[通貨],0),1))</f>
        <v>#N/A</v>
      </c>
      <c r="AB87" s="13" t="e">
        <f>IF((AB83="通貨を選択"),NA(),INDEX(為替レート[100JPY当たり],MATCH(②給与情報!AB83,為替レート[通貨],0),1))</f>
        <v>#N/A</v>
      </c>
      <c r="AD87" s="14">
        <f t="shared" si="101"/>
        <v>0</v>
      </c>
      <c r="AE87" s="14">
        <f t="shared" si="101"/>
        <v>0</v>
      </c>
      <c r="AF87" s="14">
        <f t="shared" si="101"/>
        <v>0</v>
      </c>
      <c r="AG87" s="14">
        <f t="shared" si="101"/>
        <v>0</v>
      </c>
      <c r="AH87" s="14">
        <f t="shared" si="101"/>
        <v>0</v>
      </c>
    </row>
    <row r="88" spans="1:34" s="13" customFormat="1" ht="15" customHeight="1" x14ac:dyDescent="0.3">
      <c r="A88" s="90" t="s">
        <v>54</v>
      </c>
      <c r="B88" s="11" t="s">
        <v>229</v>
      </c>
      <c r="C88" s="21"/>
      <c r="D88" s="118">
        <v>0</v>
      </c>
      <c r="E88" s="23"/>
      <c r="F88" s="23"/>
      <c r="G88" s="95" t="str">
        <f t="shared" si="82"/>
        <v/>
      </c>
      <c r="H88" s="23"/>
      <c r="I88" s="23"/>
      <c r="J88" s="23"/>
      <c r="K88" s="23"/>
      <c r="L88" s="23"/>
      <c r="M88" s="12">
        <f t="shared" si="92"/>
        <v>0</v>
      </c>
      <c r="N88" s="23"/>
      <c r="O88" s="23"/>
      <c r="P88" s="23"/>
      <c r="Q88" s="23"/>
      <c r="R88" s="23"/>
      <c r="S88" s="23"/>
      <c r="T88" s="23"/>
      <c r="U88" s="115">
        <f t="shared" si="89"/>
        <v>0</v>
      </c>
      <c r="V88" s="105">
        <f t="shared" si="90"/>
        <v>0</v>
      </c>
      <c r="W88" s="60"/>
      <c r="X88" s="13" t="e">
        <f>IF((X83="通貨を選択"),NA(),INDEX(為替レート[100JPY当たり],MATCH(②給与情報!X83,為替レート[通貨],0),1))</f>
        <v>#N/A</v>
      </c>
      <c r="Y88" s="13" t="e">
        <f>IF((Y83="通貨を選択"),NA(),INDEX(為替レート[100JPY当たり],MATCH(②給与情報!Y83,為替レート[通貨],0),1))</f>
        <v>#N/A</v>
      </c>
      <c r="Z88" s="13" t="e">
        <f>IF((Z83="通貨を選択"),NA(),INDEX(為替レート[100JPY当たり],MATCH(②給与情報!Z83,為替レート[通貨],0),1))</f>
        <v>#N/A</v>
      </c>
      <c r="AA88" s="13" t="e">
        <f>IF((AA83="通貨を選択"),NA(),INDEX(為替レート[100JPY当たり],MATCH(②給与情報!AA83,為替レート[通貨],0),1))</f>
        <v>#N/A</v>
      </c>
      <c r="AB88" s="13" t="e">
        <f>IF((AB83="通貨を選択"),NA(),INDEX(為替レート[100JPY当たり],MATCH(②給与情報!AB83,為替レート[通貨],0),1))</f>
        <v>#N/A</v>
      </c>
      <c r="AD88" s="14">
        <f t="shared" si="101"/>
        <v>0</v>
      </c>
      <c r="AE88" s="14">
        <f t="shared" si="101"/>
        <v>0</v>
      </c>
      <c r="AF88" s="14">
        <f t="shared" si="101"/>
        <v>0</v>
      </c>
      <c r="AG88" s="14">
        <f t="shared" si="101"/>
        <v>0</v>
      </c>
      <c r="AH88" s="14">
        <f t="shared" si="101"/>
        <v>0</v>
      </c>
    </row>
    <row r="89" spans="1:34" s="13" customFormat="1" ht="15" customHeight="1" x14ac:dyDescent="0.3">
      <c r="A89" s="91" t="s">
        <v>55</v>
      </c>
      <c r="B89" s="15" t="s">
        <v>229</v>
      </c>
      <c r="C89" s="24"/>
      <c r="D89" s="119">
        <v>0</v>
      </c>
      <c r="E89" s="25"/>
      <c r="F89" s="25"/>
      <c r="G89" s="96" t="str">
        <f t="shared" si="82"/>
        <v/>
      </c>
      <c r="H89" s="25"/>
      <c r="I89" s="25"/>
      <c r="J89" s="25"/>
      <c r="K89" s="25"/>
      <c r="L89" s="25"/>
      <c r="M89" s="16">
        <f t="shared" si="92"/>
        <v>0</v>
      </c>
      <c r="N89" s="25"/>
      <c r="O89" s="25"/>
      <c r="P89" s="25"/>
      <c r="Q89" s="25"/>
      <c r="R89" s="25"/>
      <c r="S89" s="25"/>
      <c r="T89" s="25"/>
      <c r="U89" s="116">
        <f t="shared" si="89"/>
        <v>0</v>
      </c>
      <c r="V89" s="106">
        <f t="shared" si="90"/>
        <v>0</v>
      </c>
      <c r="W89" s="60"/>
      <c r="X89" s="13" t="e">
        <f>IF((X83="通貨を選択"),NA(),INDEX(為替レート[100JPY当たり],MATCH(②給与情報!X83,為替レート[通貨],0),1))</f>
        <v>#N/A</v>
      </c>
      <c r="Y89" s="13" t="e">
        <f>IF((Y83="通貨を選択"),NA(),INDEX(為替レート[100JPY当たり],MATCH(②給与情報!Y83,為替レート[通貨],0),1))</f>
        <v>#N/A</v>
      </c>
      <c r="Z89" s="13" t="e">
        <f>IF((Z83="通貨を選択"),NA(),INDEX(為替レート[100JPY当たり],MATCH(②給与情報!Z83,為替レート[通貨],0),1))</f>
        <v>#N/A</v>
      </c>
      <c r="AA89" s="13" t="e">
        <f>IF((AA83="通貨を選択"),NA(),INDEX(為替レート[100JPY当たり],MATCH(②給与情報!AA83,為替レート[通貨],0),1))</f>
        <v>#N/A</v>
      </c>
      <c r="AB89" s="13" t="e">
        <f>IF((AB83="通貨を選択"),NA(),INDEX(為替レート[100JPY当たり],MATCH(②給与情報!AB83,為替レート[通貨],0),1))</f>
        <v>#N/A</v>
      </c>
      <c r="AD89" s="14">
        <f t="shared" si="101"/>
        <v>0</v>
      </c>
      <c r="AE89" s="14">
        <f t="shared" si="101"/>
        <v>0</v>
      </c>
      <c r="AF89" s="14">
        <f t="shared" si="101"/>
        <v>0</v>
      </c>
      <c r="AG89" s="14">
        <f t="shared" si="101"/>
        <v>0</v>
      </c>
      <c r="AH89" s="14">
        <f t="shared" si="101"/>
        <v>0</v>
      </c>
    </row>
    <row r="90" spans="1:34" ht="30" customHeight="1" x14ac:dyDescent="0.3">
      <c r="A90" s="89" t="s">
        <v>152</v>
      </c>
      <c r="B90" s="4"/>
      <c r="C90" s="92"/>
      <c r="D90" s="93"/>
      <c r="E90" s="94" t="s">
        <v>7</v>
      </c>
      <c r="F90" s="94" t="s">
        <v>7</v>
      </c>
      <c r="G90" s="94" t="s">
        <v>7</v>
      </c>
      <c r="H90" s="26" t="s">
        <v>68</v>
      </c>
      <c r="I90" s="26" t="s">
        <v>68</v>
      </c>
      <c r="J90" s="26" t="s">
        <v>68</v>
      </c>
      <c r="K90" s="26" t="s">
        <v>68</v>
      </c>
      <c r="L90" s="26" t="s">
        <v>68</v>
      </c>
      <c r="M90" s="19" t="s">
        <v>7</v>
      </c>
      <c r="N90" s="114" t="s">
        <v>7</v>
      </c>
      <c r="O90" s="114" t="s">
        <v>7</v>
      </c>
      <c r="P90" s="114" t="s">
        <v>7</v>
      </c>
      <c r="Q90" s="114" t="s">
        <v>7</v>
      </c>
      <c r="R90" s="114" t="s">
        <v>7</v>
      </c>
      <c r="S90" s="114" t="s">
        <v>7</v>
      </c>
      <c r="T90" s="114" t="s">
        <v>7</v>
      </c>
      <c r="U90" s="114" t="s">
        <v>7</v>
      </c>
      <c r="V90" s="88" t="s">
        <v>7</v>
      </c>
      <c r="W90" s="57"/>
      <c r="X90" s="1" t="str">
        <f t="shared" ref="X90" si="102">H90</f>
        <v>通貨を選択</v>
      </c>
      <c r="Y90" s="1" t="str">
        <f t="shared" ref="Y90" si="103">I90</f>
        <v>通貨を選択</v>
      </c>
      <c r="Z90" s="1" t="str">
        <f t="shared" ref="Z90" si="104">J90</f>
        <v>通貨を選択</v>
      </c>
      <c r="AA90" s="1" t="str">
        <f t="shared" ref="AA90" si="105">K90</f>
        <v>通貨を選択</v>
      </c>
      <c r="AB90" s="1" t="str">
        <f t="shared" ref="AB90" si="106">L90</f>
        <v>通貨を選択</v>
      </c>
      <c r="AD90" s="1" t="s">
        <v>7</v>
      </c>
      <c r="AE90" s="1" t="s">
        <v>7</v>
      </c>
      <c r="AF90" s="1" t="s">
        <v>7</v>
      </c>
      <c r="AG90" s="1" t="s">
        <v>7</v>
      </c>
      <c r="AH90" s="1" t="s">
        <v>7</v>
      </c>
    </row>
    <row r="91" spans="1:34" s="13" customFormat="1" ht="15" customHeight="1" x14ac:dyDescent="0.3">
      <c r="A91" s="90" t="s">
        <v>50</v>
      </c>
      <c r="B91" s="11" t="s">
        <v>230</v>
      </c>
      <c r="C91" s="21"/>
      <c r="D91" s="22"/>
      <c r="E91" s="23"/>
      <c r="F91" s="23"/>
      <c r="G91" s="95" t="str">
        <f t="shared" si="82"/>
        <v/>
      </c>
      <c r="H91" s="23"/>
      <c r="I91" s="23"/>
      <c r="J91" s="23"/>
      <c r="K91" s="23"/>
      <c r="L91" s="23"/>
      <c r="M91" s="12">
        <f t="shared" ref="M91" si="107">SUM(AD91:AH91)*12</f>
        <v>0</v>
      </c>
      <c r="N91" s="23"/>
      <c r="O91" s="23"/>
      <c r="P91" s="23"/>
      <c r="Q91" s="23"/>
      <c r="R91" s="23">
        <v>0</v>
      </c>
      <c r="S91" s="23"/>
      <c r="T91" s="23"/>
      <c r="U91" s="115">
        <f t="shared" ref="U91" si="108">SUM(N91,P91:T91)*12+O91</f>
        <v>0</v>
      </c>
      <c r="V91" s="105">
        <f t="shared" ref="V91" si="109">M91+U91</f>
        <v>0</v>
      </c>
      <c r="W91" s="60"/>
      <c r="X91" s="13" t="e">
        <f>IF((X90="通貨を選択"),NA(),INDEX(為替レート[100JPY当たり],MATCH(②給与情報!X90,為替レート[通貨],0),1))</f>
        <v>#N/A</v>
      </c>
      <c r="Y91" s="13" t="e">
        <f>IF((Y90="通貨を選択"),NA(),INDEX(為替レート[100JPY当たり],MATCH(②給与情報!Y90,為替レート[通貨],0),1))</f>
        <v>#N/A</v>
      </c>
      <c r="Z91" s="13" t="e">
        <f>IF((Z90="通貨を選択"),NA(),INDEX(為替レート[100JPY当たり],MATCH(②給与情報!Z90,為替レート[通貨],0),1))</f>
        <v>#N/A</v>
      </c>
      <c r="AA91" s="13" t="e">
        <f>IF((AA90="通貨を選択"),NA(),INDEX(為替レート[100JPY当たり],MATCH(②給与情報!AA90,為替レート[通貨],0),1))</f>
        <v>#N/A</v>
      </c>
      <c r="AB91" s="13" t="e">
        <f>IF((AB90="通貨を選択"),NA(),INDEX(為替レート[100JPY当たり],MATCH(②給与情報!AB90,為替レート[通貨],0),1))</f>
        <v>#N/A</v>
      </c>
      <c r="AD91" s="14">
        <f t="shared" ref="AD91:AH96" si="110">IF(H91&lt;&gt;"",H91/X91*100,0)</f>
        <v>0</v>
      </c>
      <c r="AE91" s="14">
        <f t="shared" si="110"/>
        <v>0</v>
      </c>
      <c r="AF91" s="14">
        <f t="shared" si="110"/>
        <v>0</v>
      </c>
      <c r="AG91" s="14">
        <f t="shared" si="110"/>
        <v>0</v>
      </c>
      <c r="AH91" s="14">
        <f t="shared" si="110"/>
        <v>0</v>
      </c>
    </row>
    <row r="92" spans="1:34" s="13" customFormat="1" ht="15" customHeight="1" x14ac:dyDescent="0.3">
      <c r="A92" s="90" t="s">
        <v>51</v>
      </c>
      <c r="B92" s="11" t="s">
        <v>230</v>
      </c>
      <c r="C92" s="21"/>
      <c r="D92" s="22"/>
      <c r="E92" s="23"/>
      <c r="F92" s="23"/>
      <c r="G92" s="95" t="str">
        <f t="shared" si="82"/>
        <v/>
      </c>
      <c r="H92" s="23"/>
      <c r="I92" s="23"/>
      <c r="J92" s="23"/>
      <c r="K92" s="23"/>
      <c r="L92" s="23"/>
      <c r="M92" s="12">
        <f t="shared" si="92"/>
        <v>0</v>
      </c>
      <c r="N92" s="23"/>
      <c r="O92" s="23"/>
      <c r="P92" s="23"/>
      <c r="Q92" s="23"/>
      <c r="R92" s="23">
        <v>0</v>
      </c>
      <c r="S92" s="23"/>
      <c r="T92" s="23"/>
      <c r="U92" s="115">
        <f t="shared" si="89"/>
        <v>0</v>
      </c>
      <c r="V92" s="105">
        <f t="shared" si="90"/>
        <v>0</v>
      </c>
      <c r="W92" s="60"/>
      <c r="X92" s="13" t="e">
        <f>IF((X90="通貨を選択"),NA(),INDEX(為替レート[100JPY当たり],MATCH(②給与情報!X90,為替レート[通貨],0),1))</f>
        <v>#N/A</v>
      </c>
      <c r="Y92" s="13" t="e">
        <f>IF((Y90="通貨を選択"),NA(),INDEX(為替レート[100JPY当たり],MATCH(②給与情報!Y90,為替レート[通貨],0),1))</f>
        <v>#N/A</v>
      </c>
      <c r="Z92" s="13" t="e">
        <f>IF((Z90="通貨を選択"),NA(),INDEX(為替レート[100JPY当たり],MATCH(②給与情報!Z90,為替レート[通貨],0),1))</f>
        <v>#N/A</v>
      </c>
      <c r="AA92" s="13" t="e">
        <f>IF((AA90="通貨を選択"),NA(),INDEX(為替レート[100JPY当たり],MATCH(②給与情報!AA90,為替レート[通貨],0),1))</f>
        <v>#N/A</v>
      </c>
      <c r="AB92" s="13" t="e">
        <f>IF((AB90="通貨を選択"),NA(),INDEX(為替レート[100JPY当たり],MATCH(②給与情報!AB90,為替レート[通貨],0),1))</f>
        <v>#N/A</v>
      </c>
      <c r="AD92" s="14">
        <f t="shared" si="110"/>
        <v>0</v>
      </c>
      <c r="AE92" s="14">
        <f t="shared" si="110"/>
        <v>0</v>
      </c>
      <c r="AF92" s="14">
        <f t="shared" si="110"/>
        <v>0</v>
      </c>
      <c r="AG92" s="14">
        <f t="shared" si="110"/>
        <v>0</v>
      </c>
      <c r="AH92" s="14">
        <f t="shared" si="110"/>
        <v>0</v>
      </c>
    </row>
    <row r="93" spans="1:34" s="13" customFormat="1" ht="15" customHeight="1" x14ac:dyDescent="0.3">
      <c r="A93" s="90" t="s">
        <v>52</v>
      </c>
      <c r="B93" s="11" t="s">
        <v>230</v>
      </c>
      <c r="C93" s="21"/>
      <c r="D93" s="22"/>
      <c r="E93" s="23"/>
      <c r="F93" s="23"/>
      <c r="G93" s="95" t="str">
        <f t="shared" si="82"/>
        <v/>
      </c>
      <c r="H93" s="23"/>
      <c r="I93" s="23"/>
      <c r="J93" s="23"/>
      <c r="K93" s="23"/>
      <c r="L93" s="23"/>
      <c r="M93" s="12">
        <f t="shared" si="92"/>
        <v>0</v>
      </c>
      <c r="N93" s="23"/>
      <c r="O93" s="23"/>
      <c r="P93" s="23"/>
      <c r="Q93" s="23"/>
      <c r="R93" s="23">
        <v>0</v>
      </c>
      <c r="S93" s="23"/>
      <c r="T93" s="23"/>
      <c r="U93" s="115">
        <f t="shared" si="89"/>
        <v>0</v>
      </c>
      <c r="V93" s="105">
        <f t="shared" si="90"/>
        <v>0</v>
      </c>
      <c r="W93" s="60"/>
      <c r="X93" s="13" t="e">
        <f>IF((X90="通貨を選択"),NA(),INDEX(為替レート[100JPY当たり],MATCH(②給与情報!X90,為替レート[通貨],0),1))</f>
        <v>#N/A</v>
      </c>
      <c r="Y93" s="13" t="e">
        <f>IF((Y90="通貨を選択"),NA(),INDEX(為替レート[100JPY当たり],MATCH(②給与情報!Y90,為替レート[通貨],0),1))</f>
        <v>#N/A</v>
      </c>
      <c r="Z93" s="13" t="e">
        <f>IF((Z90="通貨を選択"),NA(),INDEX(為替レート[100JPY当たり],MATCH(②給与情報!Z90,為替レート[通貨],0),1))</f>
        <v>#N/A</v>
      </c>
      <c r="AA93" s="13" t="e">
        <f>IF((AA90="通貨を選択"),NA(),INDEX(為替レート[100JPY当たり],MATCH(②給与情報!AA90,為替レート[通貨],0),1))</f>
        <v>#N/A</v>
      </c>
      <c r="AB93" s="13" t="e">
        <f>IF((AB90="通貨を選択"),NA(),INDEX(為替レート[100JPY当たり],MATCH(②給与情報!AB90,為替レート[通貨],0),1))</f>
        <v>#N/A</v>
      </c>
      <c r="AD93" s="14">
        <f t="shared" si="110"/>
        <v>0</v>
      </c>
      <c r="AE93" s="14">
        <f t="shared" si="110"/>
        <v>0</v>
      </c>
      <c r="AF93" s="14">
        <f t="shared" si="110"/>
        <v>0</v>
      </c>
      <c r="AG93" s="14">
        <f t="shared" si="110"/>
        <v>0</v>
      </c>
      <c r="AH93" s="14">
        <f t="shared" si="110"/>
        <v>0</v>
      </c>
    </row>
    <row r="94" spans="1:34" s="13" customFormat="1" ht="15" customHeight="1" x14ac:dyDescent="0.3">
      <c r="A94" s="90" t="s">
        <v>53</v>
      </c>
      <c r="B94" s="11" t="s">
        <v>230</v>
      </c>
      <c r="C94" s="21"/>
      <c r="D94" s="118">
        <v>0</v>
      </c>
      <c r="E94" s="23"/>
      <c r="F94" s="23"/>
      <c r="G94" s="95" t="str">
        <f t="shared" si="82"/>
        <v/>
      </c>
      <c r="H94" s="23"/>
      <c r="I94" s="23"/>
      <c r="J94" s="23"/>
      <c r="K94" s="23"/>
      <c r="L94" s="23"/>
      <c r="M94" s="12">
        <f t="shared" si="92"/>
        <v>0</v>
      </c>
      <c r="N94" s="23"/>
      <c r="O94" s="23"/>
      <c r="P94" s="23"/>
      <c r="Q94" s="23"/>
      <c r="R94" s="23"/>
      <c r="S94" s="23"/>
      <c r="T94" s="23"/>
      <c r="U94" s="115">
        <f t="shared" si="89"/>
        <v>0</v>
      </c>
      <c r="V94" s="105">
        <f t="shared" si="90"/>
        <v>0</v>
      </c>
      <c r="W94" s="60"/>
      <c r="X94" s="13" t="e">
        <f>IF((X90="通貨を選択"),NA(),INDEX(為替レート[100JPY当たり],MATCH(②給与情報!X90,為替レート[通貨],0),1))</f>
        <v>#N/A</v>
      </c>
      <c r="Y94" s="13" t="e">
        <f>IF((Y90="通貨を選択"),NA(),INDEX(為替レート[100JPY当たり],MATCH(②給与情報!Y90,為替レート[通貨],0),1))</f>
        <v>#N/A</v>
      </c>
      <c r="Z94" s="13" t="e">
        <f>IF((Z90="通貨を選択"),NA(),INDEX(為替レート[100JPY当たり],MATCH(②給与情報!Z90,為替レート[通貨],0),1))</f>
        <v>#N/A</v>
      </c>
      <c r="AA94" s="13" t="e">
        <f>IF((AA90="通貨を選択"),NA(),INDEX(為替レート[100JPY当たり],MATCH(②給与情報!AA90,為替レート[通貨],0),1))</f>
        <v>#N/A</v>
      </c>
      <c r="AB94" s="13" t="e">
        <f>IF((AB90="通貨を選択"),NA(),INDEX(為替レート[100JPY当たり],MATCH(②給与情報!AB90,為替レート[通貨],0),1))</f>
        <v>#N/A</v>
      </c>
      <c r="AD94" s="14">
        <f t="shared" si="110"/>
        <v>0</v>
      </c>
      <c r="AE94" s="14">
        <f t="shared" si="110"/>
        <v>0</v>
      </c>
      <c r="AF94" s="14">
        <f t="shared" si="110"/>
        <v>0</v>
      </c>
      <c r="AG94" s="14">
        <f t="shared" si="110"/>
        <v>0</v>
      </c>
      <c r="AH94" s="14">
        <f t="shared" si="110"/>
        <v>0</v>
      </c>
    </row>
    <row r="95" spans="1:34" s="13" customFormat="1" ht="15" customHeight="1" x14ac:dyDescent="0.3">
      <c r="A95" s="90" t="s">
        <v>54</v>
      </c>
      <c r="B95" s="11" t="s">
        <v>230</v>
      </c>
      <c r="C95" s="21"/>
      <c r="D95" s="118">
        <v>0</v>
      </c>
      <c r="E95" s="23"/>
      <c r="F95" s="23"/>
      <c r="G95" s="95" t="str">
        <f t="shared" si="82"/>
        <v/>
      </c>
      <c r="H95" s="23"/>
      <c r="I95" s="23"/>
      <c r="J95" s="23"/>
      <c r="K95" s="23"/>
      <c r="L95" s="23"/>
      <c r="M95" s="12">
        <f t="shared" si="92"/>
        <v>0</v>
      </c>
      <c r="N95" s="23"/>
      <c r="O95" s="23"/>
      <c r="P95" s="23"/>
      <c r="Q95" s="23"/>
      <c r="R95" s="23"/>
      <c r="S95" s="23"/>
      <c r="T95" s="23"/>
      <c r="U95" s="115">
        <f t="shared" si="89"/>
        <v>0</v>
      </c>
      <c r="V95" s="105">
        <f t="shared" si="90"/>
        <v>0</v>
      </c>
      <c r="W95" s="60"/>
      <c r="X95" s="13" t="e">
        <f>IF((X90="通貨を選択"),NA(),INDEX(為替レート[100JPY当たり],MATCH(②給与情報!X90,為替レート[通貨],0),1))</f>
        <v>#N/A</v>
      </c>
      <c r="Y95" s="13" t="e">
        <f>IF((Y90="通貨を選択"),NA(),INDEX(為替レート[100JPY当たり],MATCH(②給与情報!Y90,為替レート[通貨],0),1))</f>
        <v>#N/A</v>
      </c>
      <c r="Z95" s="13" t="e">
        <f>IF((Z90="通貨を選択"),NA(),INDEX(為替レート[100JPY当たり],MATCH(②給与情報!Z90,為替レート[通貨],0),1))</f>
        <v>#N/A</v>
      </c>
      <c r="AA95" s="13" t="e">
        <f>IF((AA90="通貨を選択"),NA(),INDEX(為替レート[100JPY当たり],MATCH(②給与情報!AA90,為替レート[通貨],0),1))</f>
        <v>#N/A</v>
      </c>
      <c r="AB95" s="13" t="e">
        <f>IF((AB90="通貨を選択"),NA(),INDEX(為替レート[100JPY当たり],MATCH(②給与情報!AB90,為替レート[通貨],0),1))</f>
        <v>#N/A</v>
      </c>
      <c r="AD95" s="14">
        <f t="shared" si="110"/>
        <v>0</v>
      </c>
      <c r="AE95" s="14">
        <f t="shared" si="110"/>
        <v>0</v>
      </c>
      <c r="AF95" s="14">
        <f t="shared" si="110"/>
        <v>0</v>
      </c>
      <c r="AG95" s="14">
        <f t="shared" si="110"/>
        <v>0</v>
      </c>
      <c r="AH95" s="14">
        <f t="shared" si="110"/>
        <v>0</v>
      </c>
    </row>
    <row r="96" spans="1:34" s="13" customFormat="1" ht="15" customHeight="1" x14ac:dyDescent="0.3">
      <c r="A96" s="91" t="s">
        <v>55</v>
      </c>
      <c r="B96" s="15" t="s">
        <v>230</v>
      </c>
      <c r="C96" s="24"/>
      <c r="D96" s="119">
        <v>0</v>
      </c>
      <c r="E96" s="25"/>
      <c r="F96" s="25"/>
      <c r="G96" s="96" t="str">
        <f t="shared" si="82"/>
        <v/>
      </c>
      <c r="H96" s="25"/>
      <c r="I96" s="25"/>
      <c r="J96" s="25"/>
      <c r="K96" s="25"/>
      <c r="L96" s="25"/>
      <c r="M96" s="16">
        <f t="shared" si="92"/>
        <v>0</v>
      </c>
      <c r="N96" s="25"/>
      <c r="O96" s="25"/>
      <c r="P96" s="25"/>
      <c r="Q96" s="25"/>
      <c r="R96" s="25"/>
      <c r="S96" s="25"/>
      <c r="T96" s="25"/>
      <c r="U96" s="116">
        <f t="shared" si="89"/>
        <v>0</v>
      </c>
      <c r="V96" s="106">
        <f t="shared" si="90"/>
        <v>0</v>
      </c>
      <c r="W96" s="60"/>
      <c r="X96" s="13" t="e">
        <f>IF((X90="通貨を選択"),NA(),INDEX(為替レート[100JPY当たり],MATCH(②給与情報!X90,為替レート[通貨],0),1))</f>
        <v>#N/A</v>
      </c>
      <c r="Y96" s="13" t="e">
        <f>IF((Y90="通貨を選択"),NA(),INDEX(為替レート[100JPY当たり],MATCH(②給与情報!Y90,為替レート[通貨],0),1))</f>
        <v>#N/A</v>
      </c>
      <c r="Z96" s="13" t="e">
        <f>IF((Z90="通貨を選択"),NA(),INDEX(為替レート[100JPY当たり],MATCH(②給与情報!Z90,為替レート[通貨],0),1))</f>
        <v>#N/A</v>
      </c>
      <c r="AA96" s="13" t="e">
        <f>IF((AA90="通貨を選択"),NA(),INDEX(為替レート[100JPY当たり],MATCH(②給与情報!AA90,為替レート[通貨],0),1))</f>
        <v>#N/A</v>
      </c>
      <c r="AB96" s="13" t="e">
        <f>IF((AB90="通貨を選択"),NA(),INDEX(為替レート[100JPY当たり],MATCH(②給与情報!AB90,為替レート[通貨],0),1))</f>
        <v>#N/A</v>
      </c>
      <c r="AD96" s="14">
        <f t="shared" si="110"/>
        <v>0</v>
      </c>
      <c r="AE96" s="14">
        <f t="shared" si="110"/>
        <v>0</v>
      </c>
      <c r="AF96" s="14">
        <f t="shared" si="110"/>
        <v>0</v>
      </c>
      <c r="AG96" s="14">
        <f t="shared" si="110"/>
        <v>0</v>
      </c>
      <c r="AH96" s="14">
        <f t="shared" si="110"/>
        <v>0</v>
      </c>
    </row>
    <row r="97" spans="1:34" ht="30" customHeight="1" x14ac:dyDescent="0.3">
      <c r="A97" s="89" t="s">
        <v>154</v>
      </c>
      <c r="B97" s="4"/>
      <c r="C97" s="92"/>
      <c r="D97" s="93"/>
      <c r="E97" s="94" t="s">
        <v>7</v>
      </c>
      <c r="F97" s="94" t="s">
        <v>7</v>
      </c>
      <c r="G97" s="94" t="s">
        <v>7</v>
      </c>
      <c r="H97" s="26" t="s">
        <v>68</v>
      </c>
      <c r="I97" s="26" t="s">
        <v>68</v>
      </c>
      <c r="J97" s="26" t="s">
        <v>68</v>
      </c>
      <c r="K97" s="26" t="s">
        <v>68</v>
      </c>
      <c r="L97" s="26" t="s">
        <v>68</v>
      </c>
      <c r="M97" s="19" t="s">
        <v>7</v>
      </c>
      <c r="N97" s="114" t="s">
        <v>7</v>
      </c>
      <c r="O97" s="114" t="s">
        <v>7</v>
      </c>
      <c r="P97" s="114" t="s">
        <v>7</v>
      </c>
      <c r="Q97" s="114" t="s">
        <v>7</v>
      </c>
      <c r="R97" s="114" t="s">
        <v>7</v>
      </c>
      <c r="S97" s="114" t="s">
        <v>7</v>
      </c>
      <c r="T97" s="114" t="s">
        <v>7</v>
      </c>
      <c r="U97" s="114" t="s">
        <v>7</v>
      </c>
      <c r="V97" s="88" t="s">
        <v>7</v>
      </c>
      <c r="W97" s="57"/>
      <c r="X97" s="1" t="str">
        <f t="shared" ref="X97" si="111">H97</f>
        <v>通貨を選択</v>
      </c>
      <c r="Y97" s="1" t="str">
        <f t="shared" ref="Y97" si="112">I97</f>
        <v>通貨を選択</v>
      </c>
      <c r="Z97" s="1" t="str">
        <f t="shared" ref="Z97" si="113">J97</f>
        <v>通貨を選択</v>
      </c>
      <c r="AA97" s="1" t="str">
        <f t="shared" ref="AA97" si="114">K97</f>
        <v>通貨を選択</v>
      </c>
      <c r="AB97" s="1" t="str">
        <f t="shared" ref="AB97" si="115">L97</f>
        <v>通貨を選択</v>
      </c>
      <c r="AD97" s="1" t="s">
        <v>7</v>
      </c>
      <c r="AE97" s="1" t="s">
        <v>7</v>
      </c>
      <c r="AF97" s="1" t="s">
        <v>7</v>
      </c>
      <c r="AG97" s="1" t="s">
        <v>7</v>
      </c>
      <c r="AH97" s="1" t="s">
        <v>7</v>
      </c>
    </row>
    <row r="98" spans="1:34" s="13" customFormat="1" ht="15" customHeight="1" x14ac:dyDescent="0.3">
      <c r="A98" s="90" t="s">
        <v>50</v>
      </c>
      <c r="B98" s="11" t="s">
        <v>231</v>
      </c>
      <c r="C98" s="21"/>
      <c r="D98" s="22"/>
      <c r="E98" s="23"/>
      <c r="F98" s="23"/>
      <c r="G98" s="95" t="str">
        <f t="shared" si="82"/>
        <v/>
      </c>
      <c r="H98" s="23"/>
      <c r="I98" s="23"/>
      <c r="J98" s="23"/>
      <c r="K98" s="23"/>
      <c r="L98" s="23"/>
      <c r="M98" s="12">
        <f t="shared" ref="M98" si="116">SUM(AD98:AH98)*12</f>
        <v>0</v>
      </c>
      <c r="N98" s="23"/>
      <c r="O98" s="23"/>
      <c r="P98" s="23"/>
      <c r="Q98" s="23"/>
      <c r="R98" s="23">
        <v>0</v>
      </c>
      <c r="S98" s="23"/>
      <c r="T98" s="23"/>
      <c r="U98" s="115">
        <f t="shared" ref="U98" si="117">SUM(N98,P98:T98)*12+O98</f>
        <v>0</v>
      </c>
      <c r="V98" s="105">
        <f t="shared" ref="V98" si="118">M98+U98</f>
        <v>0</v>
      </c>
      <c r="W98" s="60"/>
      <c r="X98" s="13" t="e">
        <f>IF((X97="通貨を選択"),NA(),INDEX(為替レート[100JPY当たり],MATCH(②給与情報!X97,為替レート[通貨],0),1))</f>
        <v>#N/A</v>
      </c>
      <c r="Y98" s="13" t="e">
        <f>IF((Y97="通貨を選択"),NA(),INDEX(為替レート[100JPY当たり],MATCH(②給与情報!Y97,為替レート[通貨],0),1))</f>
        <v>#N/A</v>
      </c>
      <c r="Z98" s="13" t="e">
        <f>IF((Z97="通貨を選択"),NA(),INDEX(為替レート[100JPY当たり],MATCH(②給与情報!Z97,為替レート[通貨],0),1))</f>
        <v>#N/A</v>
      </c>
      <c r="AA98" s="13" t="e">
        <f>IF((AA97="通貨を選択"),NA(),INDEX(為替レート[100JPY当たり],MATCH(②給与情報!AA97,為替レート[通貨],0),1))</f>
        <v>#N/A</v>
      </c>
      <c r="AB98" s="13" t="e">
        <f>IF((AB97="通貨を選択"),NA(),INDEX(為替レート[100JPY当たり],MATCH(②給与情報!AB97,為替レート[通貨],0),1))</f>
        <v>#N/A</v>
      </c>
      <c r="AD98" s="14">
        <f t="shared" ref="AD98:AH103" si="119">IF(H98&lt;&gt;"",H98/X98*100,0)</f>
        <v>0</v>
      </c>
      <c r="AE98" s="14">
        <f t="shared" si="119"/>
        <v>0</v>
      </c>
      <c r="AF98" s="14">
        <f t="shared" si="119"/>
        <v>0</v>
      </c>
      <c r="AG98" s="14">
        <f t="shared" si="119"/>
        <v>0</v>
      </c>
      <c r="AH98" s="14">
        <f t="shared" si="119"/>
        <v>0</v>
      </c>
    </row>
    <row r="99" spans="1:34" s="13" customFormat="1" ht="15" customHeight="1" x14ac:dyDescent="0.3">
      <c r="A99" s="90" t="s">
        <v>51</v>
      </c>
      <c r="B99" s="11" t="s">
        <v>231</v>
      </c>
      <c r="C99" s="21"/>
      <c r="D99" s="22"/>
      <c r="E99" s="23"/>
      <c r="F99" s="23"/>
      <c r="G99" s="95" t="str">
        <f t="shared" si="82"/>
        <v/>
      </c>
      <c r="H99" s="23"/>
      <c r="I99" s="23"/>
      <c r="J99" s="23"/>
      <c r="K99" s="23"/>
      <c r="L99" s="23"/>
      <c r="M99" s="12">
        <f t="shared" si="92"/>
        <v>0</v>
      </c>
      <c r="N99" s="23"/>
      <c r="O99" s="23"/>
      <c r="P99" s="23"/>
      <c r="Q99" s="23"/>
      <c r="R99" s="23">
        <v>0</v>
      </c>
      <c r="S99" s="23"/>
      <c r="T99" s="23"/>
      <c r="U99" s="115">
        <f t="shared" si="89"/>
        <v>0</v>
      </c>
      <c r="V99" s="105">
        <f t="shared" si="90"/>
        <v>0</v>
      </c>
      <c r="W99" s="60"/>
      <c r="X99" s="13" t="e">
        <f>IF((X97="通貨を選択"),NA(),INDEX(為替レート[100JPY当たり],MATCH(②給与情報!X97,為替レート[通貨],0),1))</f>
        <v>#N/A</v>
      </c>
      <c r="Y99" s="13" t="e">
        <f>IF((Y97="通貨を選択"),NA(),INDEX(為替レート[100JPY当たり],MATCH(②給与情報!Y97,為替レート[通貨],0),1))</f>
        <v>#N/A</v>
      </c>
      <c r="Z99" s="13" t="e">
        <f>IF((Z97="通貨を選択"),NA(),INDEX(為替レート[100JPY当たり],MATCH(②給与情報!Z97,為替レート[通貨],0),1))</f>
        <v>#N/A</v>
      </c>
      <c r="AA99" s="13" t="e">
        <f>IF((AA97="通貨を選択"),NA(),INDEX(為替レート[100JPY当たり],MATCH(②給与情報!AA97,為替レート[通貨],0),1))</f>
        <v>#N/A</v>
      </c>
      <c r="AB99" s="13" t="e">
        <f>IF((AB97="通貨を選択"),NA(),INDEX(為替レート[100JPY当たり],MATCH(②給与情報!AB97,為替レート[通貨],0),1))</f>
        <v>#N/A</v>
      </c>
      <c r="AD99" s="14">
        <f t="shared" si="119"/>
        <v>0</v>
      </c>
      <c r="AE99" s="14">
        <f t="shared" si="119"/>
        <v>0</v>
      </c>
      <c r="AF99" s="14">
        <f t="shared" si="119"/>
        <v>0</v>
      </c>
      <c r="AG99" s="14">
        <f t="shared" si="119"/>
        <v>0</v>
      </c>
      <c r="AH99" s="14">
        <f t="shared" si="119"/>
        <v>0</v>
      </c>
    </row>
    <row r="100" spans="1:34" s="13" customFormat="1" ht="15" customHeight="1" x14ac:dyDescent="0.3">
      <c r="A100" s="90" t="s">
        <v>52</v>
      </c>
      <c r="B100" s="11" t="s">
        <v>231</v>
      </c>
      <c r="C100" s="21"/>
      <c r="D100" s="22"/>
      <c r="E100" s="23"/>
      <c r="F100" s="23"/>
      <c r="G100" s="95" t="str">
        <f t="shared" si="82"/>
        <v/>
      </c>
      <c r="H100" s="23"/>
      <c r="I100" s="23"/>
      <c r="J100" s="23"/>
      <c r="K100" s="23"/>
      <c r="L100" s="23"/>
      <c r="M100" s="12">
        <f t="shared" si="92"/>
        <v>0</v>
      </c>
      <c r="N100" s="23"/>
      <c r="O100" s="23"/>
      <c r="P100" s="23"/>
      <c r="Q100" s="23"/>
      <c r="R100" s="23">
        <v>0</v>
      </c>
      <c r="S100" s="23"/>
      <c r="T100" s="23"/>
      <c r="U100" s="115">
        <f t="shared" si="89"/>
        <v>0</v>
      </c>
      <c r="V100" s="105">
        <f t="shared" si="90"/>
        <v>0</v>
      </c>
      <c r="W100" s="60"/>
      <c r="X100" s="13" t="e">
        <f>IF((X97="通貨を選択"),NA(),INDEX(為替レート[100JPY当たり],MATCH(②給与情報!X97,為替レート[通貨],0),1))</f>
        <v>#N/A</v>
      </c>
      <c r="Y100" s="13" t="e">
        <f>IF((Y97="通貨を選択"),NA(),INDEX(為替レート[100JPY当たり],MATCH(②給与情報!Y97,為替レート[通貨],0),1))</f>
        <v>#N/A</v>
      </c>
      <c r="Z100" s="13" t="e">
        <f>IF((Z97="通貨を選択"),NA(),INDEX(為替レート[100JPY当たり],MATCH(②給与情報!Z97,為替レート[通貨],0),1))</f>
        <v>#N/A</v>
      </c>
      <c r="AA100" s="13" t="e">
        <f>IF((AA97="通貨を選択"),NA(),INDEX(為替レート[100JPY当たり],MATCH(②給与情報!AA97,為替レート[通貨],0),1))</f>
        <v>#N/A</v>
      </c>
      <c r="AB100" s="13" t="e">
        <f>IF((AB97="通貨を選択"),NA(),INDEX(為替レート[100JPY当たり],MATCH(②給与情報!AB97,為替レート[通貨],0),1))</f>
        <v>#N/A</v>
      </c>
      <c r="AD100" s="14">
        <f t="shared" si="119"/>
        <v>0</v>
      </c>
      <c r="AE100" s="14">
        <f t="shared" si="119"/>
        <v>0</v>
      </c>
      <c r="AF100" s="14">
        <f t="shared" si="119"/>
        <v>0</v>
      </c>
      <c r="AG100" s="14">
        <f t="shared" si="119"/>
        <v>0</v>
      </c>
      <c r="AH100" s="14">
        <f t="shared" si="119"/>
        <v>0</v>
      </c>
    </row>
    <row r="101" spans="1:34" s="13" customFormat="1" ht="15" customHeight="1" x14ac:dyDescent="0.3">
      <c r="A101" s="90" t="s">
        <v>53</v>
      </c>
      <c r="B101" s="11" t="s">
        <v>231</v>
      </c>
      <c r="C101" s="21"/>
      <c r="D101" s="118">
        <v>0</v>
      </c>
      <c r="E101" s="23"/>
      <c r="F101" s="23"/>
      <c r="G101" s="95" t="str">
        <f t="shared" si="82"/>
        <v/>
      </c>
      <c r="H101" s="23"/>
      <c r="I101" s="23"/>
      <c r="J101" s="23"/>
      <c r="K101" s="23"/>
      <c r="L101" s="23"/>
      <c r="M101" s="12">
        <f t="shared" si="92"/>
        <v>0</v>
      </c>
      <c r="N101" s="23"/>
      <c r="O101" s="23"/>
      <c r="P101" s="23"/>
      <c r="Q101" s="23"/>
      <c r="R101" s="23"/>
      <c r="S101" s="23"/>
      <c r="T101" s="23"/>
      <c r="U101" s="115">
        <f t="shared" si="89"/>
        <v>0</v>
      </c>
      <c r="V101" s="105">
        <f t="shared" si="90"/>
        <v>0</v>
      </c>
      <c r="W101" s="60"/>
      <c r="X101" s="13" t="e">
        <f>IF((X97="通貨を選択"),NA(),INDEX(為替レート[100JPY当たり],MATCH(②給与情報!X97,為替レート[通貨],0),1))</f>
        <v>#N/A</v>
      </c>
      <c r="Y101" s="13" t="e">
        <f>IF((Y97="通貨を選択"),NA(),INDEX(為替レート[100JPY当たり],MATCH(②給与情報!Y97,為替レート[通貨],0),1))</f>
        <v>#N/A</v>
      </c>
      <c r="Z101" s="13" t="e">
        <f>IF((Z97="通貨を選択"),NA(),INDEX(為替レート[100JPY当たり],MATCH(②給与情報!Z97,為替レート[通貨],0),1))</f>
        <v>#N/A</v>
      </c>
      <c r="AA101" s="13" t="e">
        <f>IF((AA97="通貨を選択"),NA(),INDEX(為替レート[100JPY当たり],MATCH(②給与情報!AA97,為替レート[通貨],0),1))</f>
        <v>#N/A</v>
      </c>
      <c r="AB101" s="13" t="e">
        <f>IF((AB97="通貨を選択"),NA(),INDEX(為替レート[100JPY当たり],MATCH(②給与情報!AB97,為替レート[通貨],0),1))</f>
        <v>#N/A</v>
      </c>
      <c r="AD101" s="14">
        <f t="shared" si="119"/>
        <v>0</v>
      </c>
      <c r="AE101" s="14">
        <f t="shared" si="119"/>
        <v>0</v>
      </c>
      <c r="AF101" s="14">
        <f t="shared" si="119"/>
        <v>0</v>
      </c>
      <c r="AG101" s="14">
        <f t="shared" si="119"/>
        <v>0</v>
      </c>
      <c r="AH101" s="14">
        <f t="shared" si="119"/>
        <v>0</v>
      </c>
    </row>
    <row r="102" spans="1:34" s="13" customFormat="1" ht="15" customHeight="1" x14ac:dyDescent="0.3">
      <c r="A102" s="90" t="s">
        <v>54</v>
      </c>
      <c r="B102" s="11" t="s">
        <v>231</v>
      </c>
      <c r="C102" s="21"/>
      <c r="D102" s="118">
        <v>0</v>
      </c>
      <c r="E102" s="23"/>
      <c r="F102" s="23"/>
      <c r="G102" s="95" t="str">
        <f t="shared" si="82"/>
        <v/>
      </c>
      <c r="H102" s="23"/>
      <c r="I102" s="23"/>
      <c r="J102" s="23"/>
      <c r="K102" s="23"/>
      <c r="L102" s="23"/>
      <c r="M102" s="12">
        <f t="shared" si="92"/>
        <v>0</v>
      </c>
      <c r="N102" s="23"/>
      <c r="O102" s="23"/>
      <c r="P102" s="23"/>
      <c r="Q102" s="23"/>
      <c r="R102" s="23"/>
      <c r="S102" s="23"/>
      <c r="T102" s="23"/>
      <c r="U102" s="115">
        <f t="shared" si="89"/>
        <v>0</v>
      </c>
      <c r="V102" s="105">
        <f t="shared" si="90"/>
        <v>0</v>
      </c>
      <c r="W102" s="60"/>
      <c r="X102" s="13" t="e">
        <f>IF((X97="通貨を選択"),NA(),INDEX(為替レート[100JPY当たり],MATCH(②給与情報!X97,為替レート[通貨],0),1))</f>
        <v>#N/A</v>
      </c>
      <c r="Y102" s="13" t="e">
        <f>IF((Y97="通貨を選択"),NA(),INDEX(為替レート[100JPY当たり],MATCH(②給与情報!Y97,為替レート[通貨],0),1))</f>
        <v>#N/A</v>
      </c>
      <c r="Z102" s="13" t="e">
        <f>IF((Z97="通貨を選択"),NA(),INDEX(為替レート[100JPY当たり],MATCH(②給与情報!Z97,為替レート[通貨],0),1))</f>
        <v>#N/A</v>
      </c>
      <c r="AA102" s="13" t="e">
        <f>IF((AA97="通貨を選択"),NA(),INDEX(為替レート[100JPY当たり],MATCH(②給与情報!AA97,為替レート[通貨],0),1))</f>
        <v>#N/A</v>
      </c>
      <c r="AB102" s="13" t="e">
        <f>IF((AB97="通貨を選択"),NA(),INDEX(為替レート[100JPY当たり],MATCH(②給与情報!AB97,為替レート[通貨],0),1))</f>
        <v>#N/A</v>
      </c>
      <c r="AD102" s="14">
        <f t="shared" si="119"/>
        <v>0</v>
      </c>
      <c r="AE102" s="14">
        <f t="shared" si="119"/>
        <v>0</v>
      </c>
      <c r="AF102" s="14">
        <f t="shared" si="119"/>
        <v>0</v>
      </c>
      <c r="AG102" s="14">
        <f t="shared" si="119"/>
        <v>0</v>
      </c>
      <c r="AH102" s="14">
        <f t="shared" si="119"/>
        <v>0</v>
      </c>
    </row>
    <row r="103" spans="1:34" s="13" customFormat="1" ht="15" customHeight="1" x14ac:dyDescent="0.3">
      <c r="A103" s="91" t="s">
        <v>55</v>
      </c>
      <c r="B103" s="15" t="s">
        <v>231</v>
      </c>
      <c r="C103" s="24"/>
      <c r="D103" s="119">
        <v>0</v>
      </c>
      <c r="E103" s="25"/>
      <c r="F103" s="25"/>
      <c r="G103" s="96" t="str">
        <f t="shared" si="82"/>
        <v/>
      </c>
      <c r="H103" s="25"/>
      <c r="I103" s="25"/>
      <c r="J103" s="25"/>
      <c r="K103" s="25"/>
      <c r="L103" s="25"/>
      <c r="M103" s="16">
        <f t="shared" si="92"/>
        <v>0</v>
      </c>
      <c r="N103" s="25"/>
      <c r="O103" s="25"/>
      <c r="P103" s="25"/>
      <c r="Q103" s="25"/>
      <c r="R103" s="25"/>
      <c r="S103" s="25"/>
      <c r="T103" s="25"/>
      <c r="U103" s="116">
        <f t="shared" si="89"/>
        <v>0</v>
      </c>
      <c r="V103" s="106">
        <f t="shared" si="90"/>
        <v>0</v>
      </c>
      <c r="W103" s="60"/>
      <c r="X103" s="13" t="e">
        <f>IF((X97="通貨を選択"),NA(),INDEX(為替レート[100JPY当たり],MATCH(②給与情報!X97,為替レート[通貨],0),1))</f>
        <v>#N/A</v>
      </c>
      <c r="Y103" s="13" t="e">
        <f>IF((Y97="通貨を選択"),NA(),INDEX(為替レート[100JPY当たり],MATCH(②給与情報!Y97,為替レート[通貨],0),1))</f>
        <v>#N/A</v>
      </c>
      <c r="Z103" s="13" t="e">
        <f>IF((Z97="通貨を選択"),NA(),INDEX(為替レート[100JPY当たり],MATCH(②給与情報!Z97,為替レート[通貨],0),1))</f>
        <v>#N/A</v>
      </c>
      <c r="AA103" s="13" t="e">
        <f>IF((AA97="通貨を選択"),NA(),INDEX(為替レート[100JPY当たり],MATCH(②給与情報!AA97,為替レート[通貨],0),1))</f>
        <v>#N/A</v>
      </c>
      <c r="AB103" s="13" t="e">
        <f>IF((AB97="通貨を選択"),NA(),INDEX(為替レート[100JPY当たり],MATCH(②給与情報!AB97,為替レート[通貨],0),1))</f>
        <v>#N/A</v>
      </c>
      <c r="AD103" s="14">
        <f t="shared" si="119"/>
        <v>0</v>
      </c>
      <c r="AE103" s="14">
        <f t="shared" si="119"/>
        <v>0</v>
      </c>
      <c r="AF103" s="14">
        <f t="shared" si="119"/>
        <v>0</v>
      </c>
      <c r="AG103" s="14">
        <f t="shared" si="119"/>
        <v>0</v>
      </c>
      <c r="AH103" s="14">
        <f t="shared" si="119"/>
        <v>0</v>
      </c>
    </row>
    <row r="104" spans="1:34" ht="30" customHeight="1" x14ac:dyDescent="0.3">
      <c r="A104" s="89" t="s">
        <v>156</v>
      </c>
      <c r="B104" s="4"/>
      <c r="C104" s="92"/>
      <c r="D104" s="93"/>
      <c r="E104" s="94" t="s">
        <v>7</v>
      </c>
      <c r="F104" s="94" t="s">
        <v>7</v>
      </c>
      <c r="G104" s="94" t="s">
        <v>7</v>
      </c>
      <c r="H104" s="26" t="s">
        <v>68</v>
      </c>
      <c r="I104" s="26" t="s">
        <v>68</v>
      </c>
      <c r="J104" s="26" t="s">
        <v>68</v>
      </c>
      <c r="K104" s="26" t="s">
        <v>68</v>
      </c>
      <c r="L104" s="26" t="s">
        <v>68</v>
      </c>
      <c r="M104" s="19" t="s">
        <v>7</v>
      </c>
      <c r="N104" s="114" t="s">
        <v>7</v>
      </c>
      <c r="O104" s="114" t="s">
        <v>7</v>
      </c>
      <c r="P104" s="114" t="s">
        <v>7</v>
      </c>
      <c r="Q104" s="114" t="s">
        <v>7</v>
      </c>
      <c r="R104" s="114" t="s">
        <v>7</v>
      </c>
      <c r="S104" s="114" t="s">
        <v>7</v>
      </c>
      <c r="T104" s="114" t="s">
        <v>7</v>
      </c>
      <c r="U104" s="114" t="s">
        <v>7</v>
      </c>
      <c r="V104" s="88" t="s">
        <v>7</v>
      </c>
      <c r="W104" s="57"/>
      <c r="X104" s="1" t="str">
        <f t="shared" ref="X104" si="120">H104</f>
        <v>通貨を選択</v>
      </c>
      <c r="Y104" s="1" t="str">
        <f t="shared" ref="Y104" si="121">I104</f>
        <v>通貨を選択</v>
      </c>
      <c r="Z104" s="1" t="str">
        <f t="shared" ref="Z104" si="122">J104</f>
        <v>通貨を選択</v>
      </c>
      <c r="AA104" s="1" t="str">
        <f t="shared" ref="AA104" si="123">K104</f>
        <v>通貨を選択</v>
      </c>
      <c r="AB104" s="1" t="str">
        <f t="shared" ref="AB104" si="124">L104</f>
        <v>通貨を選択</v>
      </c>
      <c r="AD104" s="1" t="s">
        <v>7</v>
      </c>
      <c r="AE104" s="1" t="s">
        <v>7</v>
      </c>
      <c r="AF104" s="1" t="s">
        <v>7</v>
      </c>
      <c r="AG104" s="1" t="s">
        <v>7</v>
      </c>
      <c r="AH104" s="1" t="s">
        <v>7</v>
      </c>
    </row>
    <row r="105" spans="1:34" s="13" customFormat="1" ht="15" customHeight="1" x14ac:dyDescent="0.3">
      <c r="A105" s="90" t="s">
        <v>50</v>
      </c>
      <c r="B105" s="11" t="s">
        <v>232</v>
      </c>
      <c r="C105" s="21"/>
      <c r="D105" s="22"/>
      <c r="E105" s="23"/>
      <c r="F105" s="23"/>
      <c r="G105" s="95" t="str">
        <f t="shared" si="82"/>
        <v/>
      </c>
      <c r="H105" s="23"/>
      <c r="I105" s="23"/>
      <c r="J105" s="23"/>
      <c r="K105" s="23"/>
      <c r="L105" s="23"/>
      <c r="M105" s="12">
        <f t="shared" ref="M105" si="125">SUM(AD105:AH105)*12</f>
        <v>0</v>
      </c>
      <c r="N105" s="23"/>
      <c r="O105" s="23"/>
      <c r="P105" s="23"/>
      <c r="Q105" s="23"/>
      <c r="R105" s="23">
        <v>0</v>
      </c>
      <c r="S105" s="23"/>
      <c r="T105" s="23"/>
      <c r="U105" s="115">
        <f t="shared" ref="U105" si="126">SUM(N105,P105:T105)*12+O105</f>
        <v>0</v>
      </c>
      <c r="V105" s="105">
        <f t="shared" ref="V105" si="127">M105+U105</f>
        <v>0</v>
      </c>
      <c r="W105" s="60"/>
      <c r="X105" s="13" t="e">
        <f>IF((X104="通貨を選択"),NA(),INDEX(為替レート[100JPY当たり],MATCH(②給与情報!X104,為替レート[通貨],0),1))</f>
        <v>#N/A</v>
      </c>
      <c r="Y105" s="13" t="e">
        <f>IF((Y104="通貨を選択"),NA(),INDEX(為替レート[100JPY当たり],MATCH(②給与情報!Y104,為替レート[通貨],0),1))</f>
        <v>#N/A</v>
      </c>
      <c r="Z105" s="13" t="e">
        <f>IF((Z104="通貨を選択"),NA(),INDEX(為替レート[100JPY当たり],MATCH(②給与情報!Z104,為替レート[通貨],0),1))</f>
        <v>#N/A</v>
      </c>
      <c r="AA105" s="13" t="e">
        <f>IF((AA104="通貨を選択"),NA(),INDEX(為替レート[100JPY当たり],MATCH(②給与情報!AA104,為替レート[通貨],0),1))</f>
        <v>#N/A</v>
      </c>
      <c r="AB105" s="13" t="e">
        <f>IF((AB104="通貨を選択"),NA(),INDEX(為替レート[100JPY当たり],MATCH(②給与情報!AB104,為替レート[通貨],0),1))</f>
        <v>#N/A</v>
      </c>
      <c r="AD105" s="14">
        <f t="shared" ref="AD105:AH110" si="128">IF(H105&lt;&gt;"",H105/X105*100,0)</f>
        <v>0</v>
      </c>
      <c r="AE105" s="14">
        <f t="shared" si="128"/>
        <v>0</v>
      </c>
      <c r="AF105" s="14">
        <f t="shared" si="128"/>
        <v>0</v>
      </c>
      <c r="AG105" s="14">
        <f t="shared" si="128"/>
        <v>0</v>
      </c>
      <c r="AH105" s="14">
        <f t="shared" si="128"/>
        <v>0</v>
      </c>
    </row>
    <row r="106" spans="1:34" s="13" customFormat="1" ht="15" customHeight="1" x14ac:dyDescent="0.3">
      <c r="A106" s="90" t="s">
        <v>51</v>
      </c>
      <c r="B106" s="11" t="s">
        <v>232</v>
      </c>
      <c r="C106" s="21"/>
      <c r="D106" s="22"/>
      <c r="E106" s="23"/>
      <c r="F106" s="23"/>
      <c r="G106" s="95" t="str">
        <f t="shared" si="82"/>
        <v/>
      </c>
      <c r="H106" s="23"/>
      <c r="I106" s="23"/>
      <c r="J106" s="23"/>
      <c r="K106" s="23"/>
      <c r="L106" s="23"/>
      <c r="M106" s="12">
        <f t="shared" si="92"/>
        <v>0</v>
      </c>
      <c r="N106" s="23"/>
      <c r="O106" s="23"/>
      <c r="P106" s="23"/>
      <c r="Q106" s="23"/>
      <c r="R106" s="23">
        <v>0</v>
      </c>
      <c r="S106" s="23"/>
      <c r="T106" s="23"/>
      <c r="U106" s="115">
        <f t="shared" si="89"/>
        <v>0</v>
      </c>
      <c r="V106" s="105">
        <f t="shared" si="90"/>
        <v>0</v>
      </c>
      <c r="W106" s="60"/>
      <c r="X106" s="13" t="e">
        <f>IF((X104="通貨を選択"),NA(),INDEX(為替レート[100JPY当たり],MATCH(②給与情報!X104,為替レート[通貨],0),1))</f>
        <v>#N/A</v>
      </c>
      <c r="Y106" s="13" t="e">
        <f>IF((Y104="通貨を選択"),NA(),INDEX(為替レート[100JPY当たり],MATCH(②給与情報!Y104,為替レート[通貨],0),1))</f>
        <v>#N/A</v>
      </c>
      <c r="Z106" s="13" t="e">
        <f>IF((Z104="通貨を選択"),NA(),INDEX(為替レート[100JPY当たり],MATCH(②給与情報!Z104,為替レート[通貨],0),1))</f>
        <v>#N/A</v>
      </c>
      <c r="AA106" s="13" t="e">
        <f>IF((AA104="通貨を選択"),NA(),INDEX(為替レート[100JPY当たり],MATCH(②給与情報!AA104,為替レート[通貨],0),1))</f>
        <v>#N/A</v>
      </c>
      <c r="AB106" s="13" t="e">
        <f>IF((AB104="通貨を選択"),NA(),INDEX(為替レート[100JPY当たり],MATCH(②給与情報!AB104,為替レート[通貨],0),1))</f>
        <v>#N/A</v>
      </c>
      <c r="AD106" s="14">
        <f t="shared" si="128"/>
        <v>0</v>
      </c>
      <c r="AE106" s="14">
        <f t="shared" si="128"/>
        <v>0</v>
      </c>
      <c r="AF106" s="14">
        <f t="shared" si="128"/>
        <v>0</v>
      </c>
      <c r="AG106" s="14">
        <f t="shared" si="128"/>
        <v>0</v>
      </c>
      <c r="AH106" s="14">
        <f t="shared" si="128"/>
        <v>0</v>
      </c>
    </row>
    <row r="107" spans="1:34" s="13" customFormat="1" ht="15" customHeight="1" x14ac:dyDescent="0.3">
      <c r="A107" s="90" t="s">
        <v>52</v>
      </c>
      <c r="B107" s="11" t="s">
        <v>232</v>
      </c>
      <c r="C107" s="21"/>
      <c r="D107" s="22"/>
      <c r="E107" s="23"/>
      <c r="F107" s="23"/>
      <c r="G107" s="95" t="str">
        <f t="shared" si="82"/>
        <v/>
      </c>
      <c r="H107" s="23"/>
      <c r="I107" s="23"/>
      <c r="J107" s="23"/>
      <c r="K107" s="23"/>
      <c r="L107" s="23"/>
      <c r="M107" s="12">
        <f t="shared" si="92"/>
        <v>0</v>
      </c>
      <c r="N107" s="23"/>
      <c r="O107" s="23"/>
      <c r="P107" s="23"/>
      <c r="Q107" s="23"/>
      <c r="R107" s="23">
        <v>0</v>
      </c>
      <c r="S107" s="23"/>
      <c r="T107" s="23"/>
      <c r="U107" s="115">
        <f t="shared" si="89"/>
        <v>0</v>
      </c>
      <c r="V107" s="105">
        <f t="shared" si="90"/>
        <v>0</v>
      </c>
      <c r="W107" s="60"/>
      <c r="X107" s="13" t="e">
        <f>IF((X104="通貨を選択"),NA(),INDEX(為替レート[100JPY当たり],MATCH(②給与情報!X104,為替レート[通貨],0),1))</f>
        <v>#N/A</v>
      </c>
      <c r="Y107" s="13" t="e">
        <f>IF((Y104="通貨を選択"),NA(),INDEX(為替レート[100JPY当たり],MATCH(②給与情報!Y104,為替レート[通貨],0),1))</f>
        <v>#N/A</v>
      </c>
      <c r="Z107" s="13" t="e">
        <f>IF((Z104="通貨を選択"),NA(),INDEX(為替レート[100JPY当たり],MATCH(②給与情報!Z104,為替レート[通貨],0),1))</f>
        <v>#N/A</v>
      </c>
      <c r="AA107" s="13" t="e">
        <f>IF((AA104="通貨を選択"),NA(),INDEX(為替レート[100JPY当たり],MATCH(②給与情報!AA104,為替レート[通貨],0),1))</f>
        <v>#N/A</v>
      </c>
      <c r="AB107" s="13" t="e">
        <f>IF((AB104="通貨を選択"),NA(),INDEX(為替レート[100JPY当たり],MATCH(②給与情報!AB104,為替レート[通貨],0),1))</f>
        <v>#N/A</v>
      </c>
      <c r="AD107" s="14">
        <f t="shared" si="128"/>
        <v>0</v>
      </c>
      <c r="AE107" s="14">
        <f t="shared" si="128"/>
        <v>0</v>
      </c>
      <c r="AF107" s="14">
        <f t="shared" si="128"/>
        <v>0</v>
      </c>
      <c r="AG107" s="14">
        <f t="shared" si="128"/>
        <v>0</v>
      </c>
      <c r="AH107" s="14">
        <f t="shared" si="128"/>
        <v>0</v>
      </c>
    </row>
    <row r="108" spans="1:34" s="13" customFormat="1" ht="15" customHeight="1" x14ac:dyDescent="0.3">
      <c r="A108" s="90" t="s">
        <v>53</v>
      </c>
      <c r="B108" s="11" t="s">
        <v>232</v>
      </c>
      <c r="C108" s="21"/>
      <c r="D108" s="118">
        <v>0</v>
      </c>
      <c r="E108" s="23"/>
      <c r="F108" s="23"/>
      <c r="G108" s="95" t="str">
        <f t="shared" si="82"/>
        <v/>
      </c>
      <c r="H108" s="23"/>
      <c r="I108" s="23"/>
      <c r="J108" s="23"/>
      <c r="K108" s="23"/>
      <c r="L108" s="23"/>
      <c r="M108" s="12">
        <f t="shared" si="92"/>
        <v>0</v>
      </c>
      <c r="N108" s="23"/>
      <c r="O108" s="23"/>
      <c r="P108" s="23"/>
      <c r="Q108" s="23"/>
      <c r="R108" s="23"/>
      <c r="S108" s="23"/>
      <c r="T108" s="23"/>
      <c r="U108" s="115">
        <f t="shared" si="89"/>
        <v>0</v>
      </c>
      <c r="V108" s="105">
        <f t="shared" si="90"/>
        <v>0</v>
      </c>
      <c r="W108" s="60"/>
      <c r="X108" s="13" t="e">
        <f>IF((X104="通貨を選択"),NA(),INDEX(為替レート[100JPY当たり],MATCH(②給与情報!X104,為替レート[通貨],0),1))</f>
        <v>#N/A</v>
      </c>
      <c r="Y108" s="13" t="e">
        <f>IF((Y104="通貨を選択"),NA(),INDEX(為替レート[100JPY当たり],MATCH(②給与情報!Y104,為替レート[通貨],0),1))</f>
        <v>#N/A</v>
      </c>
      <c r="Z108" s="13" t="e">
        <f>IF((Z104="通貨を選択"),NA(),INDEX(為替レート[100JPY当たり],MATCH(②給与情報!Z104,為替レート[通貨],0),1))</f>
        <v>#N/A</v>
      </c>
      <c r="AA108" s="13" t="e">
        <f>IF((AA104="通貨を選択"),NA(),INDEX(為替レート[100JPY当たり],MATCH(②給与情報!AA104,為替レート[通貨],0),1))</f>
        <v>#N/A</v>
      </c>
      <c r="AB108" s="13" t="e">
        <f>IF((AB104="通貨を選択"),NA(),INDEX(為替レート[100JPY当たり],MATCH(②給与情報!AB104,為替レート[通貨],0),1))</f>
        <v>#N/A</v>
      </c>
      <c r="AD108" s="14">
        <f t="shared" si="128"/>
        <v>0</v>
      </c>
      <c r="AE108" s="14">
        <f t="shared" si="128"/>
        <v>0</v>
      </c>
      <c r="AF108" s="14">
        <f t="shared" si="128"/>
        <v>0</v>
      </c>
      <c r="AG108" s="14">
        <f t="shared" si="128"/>
        <v>0</v>
      </c>
      <c r="AH108" s="14">
        <f t="shared" si="128"/>
        <v>0</v>
      </c>
    </row>
    <row r="109" spans="1:34" s="13" customFormat="1" ht="15" customHeight="1" x14ac:dyDescent="0.3">
      <c r="A109" s="90" t="s">
        <v>54</v>
      </c>
      <c r="B109" s="11" t="s">
        <v>232</v>
      </c>
      <c r="C109" s="21"/>
      <c r="D109" s="118">
        <v>0</v>
      </c>
      <c r="E109" s="23"/>
      <c r="F109" s="23"/>
      <c r="G109" s="95" t="str">
        <f t="shared" si="82"/>
        <v/>
      </c>
      <c r="H109" s="23"/>
      <c r="I109" s="23"/>
      <c r="J109" s="23"/>
      <c r="K109" s="23"/>
      <c r="L109" s="23"/>
      <c r="M109" s="12">
        <f t="shared" si="92"/>
        <v>0</v>
      </c>
      <c r="N109" s="23"/>
      <c r="O109" s="23"/>
      <c r="P109" s="23"/>
      <c r="Q109" s="23"/>
      <c r="R109" s="23"/>
      <c r="S109" s="23"/>
      <c r="T109" s="23"/>
      <c r="U109" s="115">
        <f t="shared" si="89"/>
        <v>0</v>
      </c>
      <c r="V109" s="105">
        <f t="shared" si="90"/>
        <v>0</v>
      </c>
      <c r="W109" s="60"/>
      <c r="X109" s="13" t="e">
        <f>IF((X104="通貨を選択"),NA(),INDEX(為替レート[100JPY当たり],MATCH(②給与情報!X104,為替レート[通貨],0),1))</f>
        <v>#N/A</v>
      </c>
      <c r="Y109" s="13" t="e">
        <f>IF((Y104="通貨を選択"),NA(),INDEX(為替レート[100JPY当たり],MATCH(②給与情報!Y104,為替レート[通貨],0),1))</f>
        <v>#N/A</v>
      </c>
      <c r="Z109" s="13" t="e">
        <f>IF((Z104="通貨を選択"),NA(),INDEX(為替レート[100JPY当たり],MATCH(②給与情報!Z104,為替レート[通貨],0),1))</f>
        <v>#N/A</v>
      </c>
      <c r="AA109" s="13" t="e">
        <f>IF((AA104="通貨を選択"),NA(),INDEX(為替レート[100JPY当たり],MATCH(②給与情報!AA104,為替レート[通貨],0),1))</f>
        <v>#N/A</v>
      </c>
      <c r="AB109" s="13" t="e">
        <f>IF((AB104="通貨を選択"),NA(),INDEX(為替レート[100JPY当たり],MATCH(②給与情報!AB104,為替レート[通貨],0),1))</f>
        <v>#N/A</v>
      </c>
      <c r="AD109" s="14">
        <f t="shared" si="128"/>
        <v>0</v>
      </c>
      <c r="AE109" s="14">
        <f t="shared" si="128"/>
        <v>0</v>
      </c>
      <c r="AF109" s="14">
        <f t="shared" si="128"/>
        <v>0</v>
      </c>
      <c r="AG109" s="14">
        <f t="shared" si="128"/>
        <v>0</v>
      </c>
      <c r="AH109" s="14">
        <f t="shared" si="128"/>
        <v>0</v>
      </c>
    </row>
    <row r="110" spans="1:34" s="13" customFormat="1" ht="15" customHeight="1" x14ac:dyDescent="0.3">
      <c r="A110" s="91" t="s">
        <v>55</v>
      </c>
      <c r="B110" s="15" t="s">
        <v>232</v>
      </c>
      <c r="C110" s="24"/>
      <c r="D110" s="119">
        <v>0</v>
      </c>
      <c r="E110" s="25"/>
      <c r="F110" s="25"/>
      <c r="G110" s="96" t="str">
        <f t="shared" si="82"/>
        <v/>
      </c>
      <c r="H110" s="25"/>
      <c r="I110" s="25"/>
      <c r="J110" s="25"/>
      <c r="K110" s="25"/>
      <c r="L110" s="25"/>
      <c r="M110" s="16">
        <f t="shared" si="92"/>
        <v>0</v>
      </c>
      <c r="N110" s="25"/>
      <c r="O110" s="25"/>
      <c r="P110" s="25"/>
      <c r="Q110" s="25"/>
      <c r="R110" s="25"/>
      <c r="S110" s="25"/>
      <c r="T110" s="25"/>
      <c r="U110" s="116">
        <f t="shared" si="89"/>
        <v>0</v>
      </c>
      <c r="V110" s="106">
        <f t="shared" si="90"/>
        <v>0</v>
      </c>
      <c r="W110" s="60"/>
      <c r="X110" s="13" t="e">
        <f>IF((X104="通貨を選択"),NA(),INDEX(為替レート[100JPY当たり],MATCH(②給与情報!X104,為替レート[通貨],0),1))</f>
        <v>#N/A</v>
      </c>
      <c r="Y110" s="13" t="e">
        <f>IF((Y104="通貨を選択"),NA(),INDEX(為替レート[100JPY当たり],MATCH(②給与情報!Y104,為替レート[通貨],0),1))</f>
        <v>#N/A</v>
      </c>
      <c r="Z110" s="13" t="e">
        <f>IF((Z104="通貨を選択"),NA(),INDEX(為替レート[100JPY当たり],MATCH(②給与情報!Z104,為替レート[通貨],0),1))</f>
        <v>#N/A</v>
      </c>
      <c r="AA110" s="13" t="e">
        <f>IF((AA104="通貨を選択"),NA(),INDEX(為替レート[100JPY当たり],MATCH(②給与情報!AA104,為替レート[通貨],0),1))</f>
        <v>#N/A</v>
      </c>
      <c r="AB110" s="13" t="e">
        <f>IF((AB104="通貨を選択"),NA(),INDEX(為替レート[100JPY当たり],MATCH(②給与情報!AB104,為替レート[通貨],0),1))</f>
        <v>#N/A</v>
      </c>
      <c r="AD110" s="14">
        <f t="shared" si="128"/>
        <v>0</v>
      </c>
      <c r="AE110" s="14">
        <f t="shared" si="128"/>
        <v>0</v>
      </c>
      <c r="AF110" s="14">
        <f t="shared" si="128"/>
        <v>0</v>
      </c>
      <c r="AG110" s="14">
        <f t="shared" si="128"/>
        <v>0</v>
      </c>
      <c r="AH110" s="14">
        <f t="shared" si="128"/>
        <v>0</v>
      </c>
    </row>
    <row r="111" spans="1:34" ht="30" customHeight="1" x14ac:dyDescent="0.3">
      <c r="A111" s="89" t="s">
        <v>158</v>
      </c>
      <c r="B111" s="4"/>
      <c r="C111" s="92"/>
      <c r="D111" s="93"/>
      <c r="E111" s="94" t="s">
        <v>7</v>
      </c>
      <c r="F111" s="94" t="s">
        <v>7</v>
      </c>
      <c r="G111" s="94" t="s">
        <v>7</v>
      </c>
      <c r="H111" s="26" t="s">
        <v>68</v>
      </c>
      <c r="I111" s="26" t="s">
        <v>68</v>
      </c>
      <c r="J111" s="26" t="s">
        <v>68</v>
      </c>
      <c r="K111" s="26" t="s">
        <v>68</v>
      </c>
      <c r="L111" s="26" t="s">
        <v>68</v>
      </c>
      <c r="M111" s="19" t="s">
        <v>7</v>
      </c>
      <c r="N111" s="114" t="s">
        <v>7</v>
      </c>
      <c r="O111" s="114" t="s">
        <v>7</v>
      </c>
      <c r="P111" s="114" t="s">
        <v>7</v>
      </c>
      <c r="Q111" s="114" t="s">
        <v>7</v>
      </c>
      <c r="R111" s="114" t="s">
        <v>7</v>
      </c>
      <c r="S111" s="114" t="s">
        <v>7</v>
      </c>
      <c r="T111" s="114" t="s">
        <v>7</v>
      </c>
      <c r="U111" s="114" t="s">
        <v>7</v>
      </c>
      <c r="V111" s="88" t="s">
        <v>7</v>
      </c>
      <c r="W111" s="57"/>
      <c r="X111" s="1" t="str">
        <f t="shared" ref="X111" si="129">H111</f>
        <v>通貨を選択</v>
      </c>
      <c r="Y111" s="1" t="str">
        <f t="shared" ref="Y111" si="130">I111</f>
        <v>通貨を選択</v>
      </c>
      <c r="Z111" s="1" t="str">
        <f t="shared" ref="Z111" si="131">J111</f>
        <v>通貨を選択</v>
      </c>
      <c r="AA111" s="1" t="str">
        <f t="shared" ref="AA111" si="132">K111</f>
        <v>通貨を選択</v>
      </c>
      <c r="AB111" s="1" t="str">
        <f t="shared" ref="AB111" si="133">L111</f>
        <v>通貨を選択</v>
      </c>
      <c r="AD111" s="1" t="s">
        <v>7</v>
      </c>
      <c r="AE111" s="1" t="s">
        <v>7</v>
      </c>
      <c r="AF111" s="1" t="s">
        <v>7</v>
      </c>
      <c r="AG111" s="1" t="s">
        <v>7</v>
      </c>
      <c r="AH111" s="1" t="s">
        <v>7</v>
      </c>
    </row>
    <row r="112" spans="1:34" s="13" customFormat="1" ht="15" customHeight="1" x14ac:dyDescent="0.3">
      <c r="A112" s="90" t="s">
        <v>50</v>
      </c>
      <c r="B112" s="11" t="s">
        <v>233</v>
      </c>
      <c r="C112" s="21"/>
      <c r="D112" s="22"/>
      <c r="E112" s="23"/>
      <c r="F112" s="23"/>
      <c r="G112" s="95" t="str">
        <f t="shared" si="82"/>
        <v/>
      </c>
      <c r="H112" s="23"/>
      <c r="I112" s="23"/>
      <c r="J112" s="23"/>
      <c r="K112" s="23"/>
      <c r="L112" s="23"/>
      <c r="M112" s="12">
        <f t="shared" ref="M112" si="134">SUM(AD112:AH112)*12</f>
        <v>0</v>
      </c>
      <c r="N112" s="23"/>
      <c r="O112" s="23"/>
      <c r="P112" s="23"/>
      <c r="Q112" s="23"/>
      <c r="R112" s="23">
        <v>0</v>
      </c>
      <c r="S112" s="23"/>
      <c r="T112" s="23"/>
      <c r="U112" s="115">
        <f t="shared" ref="U112" si="135">SUM(N112,P112:T112)*12+O112</f>
        <v>0</v>
      </c>
      <c r="V112" s="105">
        <f t="shared" ref="V112" si="136">M112+U112</f>
        <v>0</v>
      </c>
      <c r="W112" s="60"/>
      <c r="X112" s="13" t="e">
        <f>IF((X111="通貨を選択"),NA(),INDEX(為替レート[100JPY当たり],MATCH(②給与情報!X111,為替レート[通貨],0),1))</f>
        <v>#N/A</v>
      </c>
      <c r="Y112" s="13" t="e">
        <f>IF((Y111="通貨を選択"),NA(),INDEX(為替レート[100JPY当たり],MATCH(②給与情報!Y111,為替レート[通貨],0),1))</f>
        <v>#N/A</v>
      </c>
      <c r="Z112" s="13" t="e">
        <f>IF((Z111="通貨を選択"),NA(),INDEX(為替レート[100JPY当たり],MATCH(②給与情報!Z111,為替レート[通貨],0),1))</f>
        <v>#N/A</v>
      </c>
      <c r="AA112" s="13" t="e">
        <f>IF((AA111="通貨を選択"),NA(),INDEX(為替レート[100JPY当たり],MATCH(②給与情報!AA111,為替レート[通貨],0),1))</f>
        <v>#N/A</v>
      </c>
      <c r="AB112" s="13" t="e">
        <f>IF((AB111="通貨を選択"),NA(),INDEX(為替レート[100JPY当たり],MATCH(②給与情報!AB111,為替レート[通貨],0),1))</f>
        <v>#N/A</v>
      </c>
      <c r="AD112" s="14">
        <f t="shared" ref="AD112:AH117" si="137">IF(H112&lt;&gt;"",H112/X112*100,0)</f>
        <v>0</v>
      </c>
      <c r="AE112" s="14">
        <f t="shared" si="137"/>
        <v>0</v>
      </c>
      <c r="AF112" s="14">
        <f t="shared" si="137"/>
        <v>0</v>
      </c>
      <c r="AG112" s="14">
        <f t="shared" si="137"/>
        <v>0</v>
      </c>
      <c r="AH112" s="14">
        <f t="shared" si="137"/>
        <v>0</v>
      </c>
    </row>
    <row r="113" spans="1:34" s="13" customFormat="1" ht="15" customHeight="1" x14ac:dyDescent="0.3">
      <c r="A113" s="90" t="s">
        <v>51</v>
      </c>
      <c r="B113" s="11" t="s">
        <v>233</v>
      </c>
      <c r="C113" s="21"/>
      <c r="D113" s="22"/>
      <c r="E113" s="23"/>
      <c r="F113" s="23"/>
      <c r="G113" s="95" t="str">
        <f t="shared" si="82"/>
        <v/>
      </c>
      <c r="H113" s="23"/>
      <c r="I113" s="23"/>
      <c r="J113" s="23"/>
      <c r="K113" s="23"/>
      <c r="L113" s="23"/>
      <c r="M113" s="12">
        <f t="shared" si="92"/>
        <v>0</v>
      </c>
      <c r="N113" s="23"/>
      <c r="O113" s="23"/>
      <c r="P113" s="23"/>
      <c r="Q113" s="23"/>
      <c r="R113" s="23">
        <v>0</v>
      </c>
      <c r="S113" s="23"/>
      <c r="T113" s="23"/>
      <c r="U113" s="115">
        <f t="shared" si="89"/>
        <v>0</v>
      </c>
      <c r="V113" s="105">
        <f t="shared" si="90"/>
        <v>0</v>
      </c>
      <c r="W113" s="60"/>
      <c r="X113" s="13" t="e">
        <f>IF((X111="通貨を選択"),NA(),INDEX(為替レート[100JPY当たり],MATCH(②給与情報!X111,為替レート[通貨],0),1))</f>
        <v>#N/A</v>
      </c>
      <c r="Y113" s="13" t="e">
        <f>IF((Y111="通貨を選択"),NA(),INDEX(為替レート[100JPY当たり],MATCH(②給与情報!Y111,為替レート[通貨],0),1))</f>
        <v>#N/A</v>
      </c>
      <c r="Z113" s="13" t="e">
        <f>IF((Z111="通貨を選択"),NA(),INDEX(為替レート[100JPY当たり],MATCH(②給与情報!Z111,為替レート[通貨],0),1))</f>
        <v>#N/A</v>
      </c>
      <c r="AA113" s="13" t="e">
        <f>IF((AA111="通貨を選択"),NA(),INDEX(為替レート[100JPY当たり],MATCH(②給与情報!AA111,為替レート[通貨],0),1))</f>
        <v>#N/A</v>
      </c>
      <c r="AB113" s="13" t="e">
        <f>IF((AB111="通貨を選択"),NA(),INDEX(為替レート[100JPY当たり],MATCH(②給与情報!AB111,為替レート[通貨],0),1))</f>
        <v>#N/A</v>
      </c>
      <c r="AD113" s="14">
        <f t="shared" si="137"/>
        <v>0</v>
      </c>
      <c r="AE113" s="14">
        <f t="shared" si="137"/>
        <v>0</v>
      </c>
      <c r="AF113" s="14">
        <f t="shared" si="137"/>
        <v>0</v>
      </c>
      <c r="AG113" s="14">
        <f t="shared" si="137"/>
        <v>0</v>
      </c>
      <c r="AH113" s="14">
        <f t="shared" si="137"/>
        <v>0</v>
      </c>
    </row>
    <row r="114" spans="1:34" s="13" customFormat="1" ht="15" customHeight="1" x14ac:dyDescent="0.3">
      <c r="A114" s="90" t="s">
        <v>52</v>
      </c>
      <c r="B114" s="11" t="s">
        <v>233</v>
      </c>
      <c r="C114" s="21"/>
      <c r="D114" s="22"/>
      <c r="E114" s="23"/>
      <c r="F114" s="23"/>
      <c r="G114" s="95" t="str">
        <f t="shared" si="82"/>
        <v/>
      </c>
      <c r="H114" s="23"/>
      <c r="I114" s="23"/>
      <c r="J114" s="23"/>
      <c r="K114" s="23"/>
      <c r="L114" s="23"/>
      <c r="M114" s="12">
        <f t="shared" si="92"/>
        <v>0</v>
      </c>
      <c r="N114" s="23"/>
      <c r="O114" s="23"/>
      <c r="P114" s="23"/>
      <c r="Q114" s="23"/>
      <c r="R114" s="23">
        <v>0</v>
      </c>
      <c r="S114" s="23"/>
      <c r="T114" s="23"/>
      <c r="U114" s="115">
        <f t="shared" si="89"/>
        <v>0</v>
      </c>
      <c r="V114" s="105">
        <f t="shared" si="90"/>
        <v>0</v>
      </c>
      <c r="W114" s="60"/>
      <c r="X114" s="13" t="e">
        <f>IF((X111="通貨を選択"),NA(),INDEX(為替レート[100JPY当たり],MATCH(②給与情報!X111,為替レート[通貨],0),1))</f>
        <v>#N/A</v>
      </c>
      <c r="Y114" s="13" t="e">
        <f>IF((Y111="通貨を選択"),NA(),INDEX(為替レート[100JPY当たり],MATCH(②給与情報!Y111,為替レート[通貨],0),1))</f>
        <v>#N/A</v>
      </c>
      <c r="Z114" s="13" t="e">
        <f>IF((Z111="通貨を選択"),NA(),INDEX(為替レート[100JPY当たり],MATCH(②給与情報!Z111,為替レート[通貨],0),1))</f>
        <v>#N/A</v>
      </c>
      <c r="AA114" s="13" t="e">
        <f>IF((AA111="通貨を選択"),NA(),INDEX(為替レート[100JPY当たり],MATCH(②給与情報!AA111,為替レート[通貨],0),1))</f>
        <v>#N/A</v>
      </c>
      <c r="AB114" s="13" t="e">
        <f>IF((AB111="通貨を選択"),NA(),INDEX(為替レート[100JPY当たり],MATCH(②給与情報!AB111,為替レート[通貨],0),1))</f>
        <v>#N/A</v>
      </c>
      <c r="AD114" s="14">
        <f t="shared" si="137"/>
        <v>0</v>
      </c>
      <c r="AE114" s="14">
        <f t="shared" si="137"/>
        <v>0</v>
      </c>
      <c r="AF114" s="14">
        <f t="shared" si="137"/>
        <v>0</v>
      </c>
      <c r="AG114" s="14">
        <f t="shared" si="137"/>
        <v>0</v>
      </c>
      <c r="AH114" s="14">
        <f t="shared" si="137"/>
        <v>0</v>
      </c>
    </row>
    <row r="115" spans="1:34" s="13" customFormat="1" ht="15" customHeight="1" x14ac:dyDescent="0.3">
      <c r="A115" s="90" t="s">
        <v>53</v>
      </c>
      <c r="B115" s="11" t="s">
        <v>233</v>
      </c>
      <c r="C115" s="21"/>
      <c r="D115" s="118">
        <v>0</v>
      </c>
      <c r="E115" s="23"/>
      <c r="F115" s="23"/>
      <c r="G115" s="95" t="str">
        <f t="shared" si="82"/>
        <v/>
      </c>
      <c r="H115" s="23"/>
      <c r="I115" s="23"/>
      <c r="J115" s="23"/>
      <c r="K115" s="23"/>
      <c r="L115" s="23"/>
      <c r="M115" s="12">
        <f t="shared" si="92"/>
        <v>0</v>
      </c>
      <c r="N115" s="23"/>
      <c r="O115" s="23"/>
      <c r="P115" s="23"/>
      <c r="Q115" s="23"/>
      <c r="R115" s="23"/>
      <c r="S115" s="23"/>
      <c r="T115" s="23"/>
      <c r="U115" s="115">
        <f t="shared" si="89"/>
        <v>0</v>
      </c>
      <c r="V115" s="105">
        <f t="shared" si="90"/>
        <v>0</v>
      </c>
      <c r="W115" s="60"/>
      <c r="X115" s="13" t="e">
        <f>IF((X111="通貨を選択"),NA(),INDEX(為替レート[100JPY当たり],MATCH(②給与情報!X111,為替レート[通貨],0),1))</f>
        <v>#N/A</v>
      </c>
      <c r="Y115" s="13" t="e">
        <f>IF((Y111="通貨を選択"),NA(),INDEX(為替レート[100JPY当たり],MATCH(②給与情報!Y111,為替レート[通貨],0),1))</f>
        <v>#N/A</v>
      </c>
      <c r="Z115" s="13" t="e">
        <f>IF((Z111="通貨を選択"),NA(),INDEX(為替レート[100JPY当たり],MATCH(②給与情報!Z111,為替レート[通貨],0),1))</f>
        <v>#N/A</v>
      </c>
      <c r="AA115" s="13" t="e">
        <f>IF((AA111="通貨を選択"),NA(),INDEX(為替レート[100JPY当たり],MATCH(②給与情報!AA111,為替レート[通貨],0),1))</f>
        <v>#N/A</v>
      </c>
      <c r="AB115" s="13" t="e">
        <f>IF((AB111="通貨を選択"),NA(),INDEX(為替レート[100JPY当たり],MATCH(②給与情報!AB111,為替レート[通貨],0),1))</f>
        <v>#N/A</v>
      </c>
      <c r="AD115" s="14">
        <f t="shared" si="137"/>
        <v>0</v>
      </c>
      <c r="AE115" s="14">
        <f t="shared" si="137"/>
        <v>0</v>
      </c>
      <c r="AF115" s="14">
        <f t="shared" si="137"/>
        <v>0</v>
      </c>
      <c r="AG115" s="14">
        <f t="shared" si="137"/>
        <v>0</v>
      </c>
      <c r="AH115" s="14">
        <f t="shared" si="137"/>
        <v>0</v>
      </c>
    </row>
    <row r="116" spans="1:34" s="13" customFormat="1" ht="15" customHeight="1" x14ac:dyDescent="0.3">
      <c r="A116" s="90" t="s">
        <v>54</v>
      </c>
      <c r="B116" s="11" t="s">
        <v>233</v>
      </c>
      <c r="C116" s="21"/>
      <c r="D116" s="118">
        <v>0</v>
      </c>
      <c r="E116" s="23"/>
      <c r="F116" s="23"/>
      <c r="G116" s="95" t="str">
        <f t="shared" si="82"/>
        <v/>
      </c>
      <c r="H116" s="23"/>
      <c r="I116" s="23"/>
      <c r="J116" s="23"/>
      <c r="K116" s="23"/>
      <c r="L116" s="23"/>
      <c r="M116" s="12">
        <f t="shared" si="92"/>
        <v>0</v>
      </c>
      <c r="N116" s="23"/>
      <c r="O116" s="23"/>
      <c r="P116" s="23"/>
      <c r="Q116" s="23"/>
      <c r="R116" s="23"/>
      <c r="S116" s="23"/>
      <c r="T116" s="23"/>
      <c r="U116" s="115">
        <f t="shared" si="89"/>
        <v>0</v>
      </c>
      <c r="V116" s="105">
        <f t="shared" si="90"/>
        <v>0</v>
      </c>
      <c r="W116" s="60"/>
      <c r="X116" s="13" t="e">
        <f>IF((X111="通貨を選択"),NA(),INDEX(為替レート[100JPY当たり],MATCH(②給与情報!X111,為替レート[通貨],0),1))</f>
        <v>#N/A</v>
      </c>
      <c r="Y116" s="13" t="e">
        <f>IF((Y111="通貨を選択"),NA(),INDEX(為替レート[100JPY当たり],MATCH(②給与情報!Y111,為替レート[通貨],0),1))</f>
        <v>#N/A</v>
      </c>
      <c r="Z116" s="13" t="e">
        <f>IF((Z111="通貨を選択"),NA(),INDEX(為替レート[100JPY当たり],MATCH(②給与情報!Z111,為替レート[通貨],0),1))</f>
        <v>#N/A</v>
      </c>
      <c r="AA116" s="13" t="e">
        <f>IF((AA111="通貨を選択"),NA(),INDEX(為替レート[100JPY当たり],MATCH(②給与情報!AA111,為替レート[通貨],0),1))</f>
        <v>#N/A</v>
      </c>
      <c r="AB116" s="13" t="e">
        <f>IF((AB111="通貨を選択"),NA(),INDEX(為替レート[100JPY当たり],MATCH(②給与情報!AB111,為替レート[通貨],0),1))</f>
        <v>#N/A</v>
      </c>
      <c r="AD116" s="14">
        <f t="shared" si="137"/>
        <v>0</v>
      </c>
      <c r="AE116" s="14">
        <f t="shared" si="137"/>
        <v>0</v>
      </c>
      <c r="AF116" s="14">
        <f t="shared" si="137"/>
        <v>0</v>
      </c>
      <c r="AG116" s="14">
        <f t="shared" si="137"/>
        <v>0</v>
      </c>
      <c r="AH116" s="14">
        <f t="shared" si="137"/>
        <v>0</v>
      </c>
    </row>
    <row r="117" spans="1:34" s="13" customFormat="1" ht="15" customHeight="1" x14ac:dyDescent="0.3">
      <c r="A117" s="91" t="s">
        <v>55</v>
      </c>
      <c r="B117" s="15" t="s">
        <v>233</v>
      </c>
      <c r="C117" s="24"/>
      <c r="D117" s="119">
        <v>0</v>
      </c>
      <c r="E117" s="25"/>
      <c r="F117" s="25"/>
      <c r="G117" s="96" t="str">
        <f t="shared" si="82"/>
        <v/>
      </c>
      <c r="H117" s="25"/>
      <c r="I117" s="25"/>
      <c r="J117" s="25"/>
      <c r="K117" s="25"/>
      <c r="L117" s="25"/>
      <c r="M117" s="16">
        <f t="shared" si="92"/>
        <v>0</v>
      </c>
      <c r="N117" s="25"/>
      <c r="O117" s="25"/>
      <c r="P117" s="25"/>
      <c r="Q117" s="25"/>
      <c r="R117" s="25"/>
      <c r="S117" s="25"/>
      <c r="T117" s="25"/>
      <c r="U117" s="116">
        <f t="shared" si="89"/>
        <v>0</v>
      </c>
      <c r="V117" s="106">
        <f t="shared" si="90"/>
        <v>0</v>
      </c>
      <c r="W117" s="60"/>
      <c r="X117" s="13" t="e">
        <f>IF((X111="通貨を選択"),NA(),INDEX(為替レート[100JPY当たり],MATCH(②給与情報!X111,為替レート[通貨],0),1))</f>
        <v>#N/A</v>
      </c>
      <c r="Y117" s="13" t="e">
        <f>IF((Y111="通貨を選択"),NA(),INDEX(為替レート[100JPY当たり],MATCH(②給与情報!Y111,為替レート[通貨],0),1))</f>
        <v>#N/A</v>
      </c>
      <c r="Z117" s="13" t="e">
        <f>IF((Z111="通貨を選択"),NA(),INDEX(為替レート[100JPY当たり],MATCH(②給与情報!Z111,為替レート[通貨],0),1))</f>
        <v>#N/A</v>
      </c>
      <c r="AA117" s="13" t="e">
        <f>IF((AA111="通貨を選択"),NA(),INDEX(為替レート[100JPY当たり],MATCH(②給与情報!AA111,為替レート[通貨],0),1))</f>
        <v>#N/A</v>
      </c>
      <c r="AB117" s="13" t="e">
        <f>IF((AB111="通貨を選択"),NA(),INDEX(為替レート[100JPY当たり],MATCH(②給与情報!AB111,為替レート[通貨],0),1))</f>
        <v>#N/A</v>
      </c>
      <c r="AD117" s="14">
        <f t="shared" si="137"/>
        <v>0</v>
      </c>
      <c r="AE117" s="14">
        <f t="shared" si="137"/>
        <v>0</v>
      </c>
      <c r="AF117" s="14">
        <f t="shared" si="137"/>
        <v>0</v>
      </c>
      <c r="AG117" s="14">
        <f t="shared" si="137"/>
        <v>0</v>
      </c>
      <c r="AH117" s="14">
        <f t="shared" si="137"/>
        <v>0</v>
      </c>
    </row>
    <row r="118" spans="1:34" ht="30" customHeight="1" x14ac:dyDescent="0.3">
      <c r="A118" s="89" t="s">
        <v>160</v>
      </c>
      <c r="B118" s="4"/>
      <c r="C118" s="92"/>
      <c r="D118" s="93"/>
      <c r="E118" s="94" t="s">
        <v>7</v>
      </c>
      <c r="F118" s="94" t="s">
        <v>7</v>
      </c>
      <c r="G118" s="94" t="s">
        <v>7</v>
      </c>
      <c r="H118" s="26" t="s">
        <v>68</v>
      </c>
      <c r="I118" s="26" t="s">
        <v>68</v>
      </c>
      <c r="J118" s="26" t="s">
        <v>68</v>
      </c>
      <c r="K118" s="26" t="s">
        <v>68</v>
      </c>
      <c r="L118" s="26" t="s">
        <v>68</v>
      </c>
      <c r="M118" s="19" t="s">
        <v>7</v>
      </c>
      <c r="N118" s="114" t="s">
        <v>7</v>
      </c>
      <c r="O118" s="114" t="s">
        <v>7</v>
      </c>
      <c r="P118" s="114" t="s">
        <v>7</v>
      </c>
      <c r="Q118" s="114" t="s">
        <v>7</v>
      </c>
      <c r="R118" s="114" t="s">
        <v>7</v>
      </c>
      <c r="S118" s="114" t="s">
        <v>7</v>
      </c>
      <c r="T118" s="114" t="s">
        <v>7</v>
      </c>
      <c r="U118" s="114" t="s">
        <v>7</v>
      </c>
      <c r="V118" s="88" t="s">
        <v>7</v>
      </c>
      <c r="W118" s="57"/>
      <c r="X118" s="1" t="str">
        <f t="shared" ref="X118" si="138">H118</f>
        <v>通貨を選択</v>
      </c>
      <c r="Y118" s="1" t="str">
        <f t="shared" ref="Y118" si="139">I118</f>
        <v>通貨を選択</v>
      </c>
      <c r="Z118" s="1" t="str">
        <f t="shared" ref="Z118" si="140">J118</f>
        <v>通貨を選択</v>
      </c>
      <c r="AA118" s="1" t="str">
        <f t="shared" ref="AA118" si="141">K118</f>
        <v>通貨を選択</v>
      </c>
      <c r="AB118" s="1" t="str">
        <f t="shared" ref="AB118" si="142">L118</f>
        <v>通貨を選択</v>
      </c>
      <c r="AD118" s="1" t="s">
        <v>7</v>
      </c>
      <c r="AE118" s="1" t="s">
        <v>7</v>
      </c>
      <c r="AF118" s="1" t="s">
        <v>7</v>
      </c>
      <c r="AG118" s="1" t="s">
        <v>7</v>
      </c>
      <c r="AH118" s="1" t="s">
        <v>7</v>
      </c>
    </row>
    <row r="119" spans="1:34" s="13" customFormat="1" ht="15" customHeight="1" x14ac:dyDescent="0.3">
      <c r="A119" s="90" t="s">
        <v>50</v>
      </c>
      <c r="B119" s="11" t="s">
        <v>234</v>
      </c>
      <c r="C119" s="21"/>
      <c r="D119" s="22"/>
      <c r="E119" s="23"/>
      <c r="F119" s="23"/>
      <c r="G119" s="95" t="str">
        <f t="shared" si="82"/>
        <v/>
      </c>
      <c r="H119" s="23"/>
      <c r="I119" s="23"/>
      <c r="J119" s="23"/>
      <c r="K119" s="23"/>
      <c r="L119" s="23"/>
      <c r="M119" s="12">
        <f t="shared" ref="M119" si="143">SUM(AD119:AH119)*12</f>
        <v>0</v>
      </c>
      <c r="N119" s="23"/>
      <c r="O119" s="23"/>
      <c r="P119" s="23"/>
      <c r="Q119" s="23"/>
      <c r="R119" s="23">
        <v>0</v>
      </c>
      <c r="S119" s="23"/>
      <c r="T119" s="23"/>
      <c r="U119" s="115">
        <f t="shared" ref="U119" si="144">SUM(N119,P119:T119)*12+O119</f>
        <v>0</v>
      </c>
      <c r="V119" s="105">
        <f t="shared" ref="V119" si="145">M119+U119</f>
        <v>0</v>
      </c>
      <c r="W119" s="60"/>
      <c r="X119" s="13" t="e">
        <f>IF((X118="通貨を選択"),NA(),INDEX(為替レート[100JPY当たり],MATCH(②給与情報!X118,為替レート[通貨],0),1))</f>
        <v>#N/A</v>
      </c>
      <c r="Y119" s="13" t="e">
        <f>IF((Y118="通貨を選択"),NA(),INDEX(為替レート[100JPY当たり],MATCH(②給与情報!Y118,為替レート[通貨],0),1))</f>
        <v>#N/A</v>
      </c>
      <c r="Z119" s="13" t="e">
        <f>IF((Z118="通貨を選択"),NA(),INDEX(為替レート[100JPY当たり],MATCH(②給与情報!Z118,為替レート[通貨],0),1))</f>
        <v>#N/A</v>
      </c>
      <c r="AA119" s="13" t="e">
        <f>IF((AA118="通貨を選択"),NA(),INDEX(為替レート[100JPY当たり],MATCH(②給与情報!AA118,為替レート[通貨],0),1))</f>
        <v>#N/A</v>
      </c>
      <c r="AB119" s="13" t="e">
        <f>IF((AB118="通貨を選択"),NA(),INDEX(為替レート[100JPY当たり],MATCH(②給与情報!AB118,為替レート[通貨],0),1))</f>
        <v>#N/A</v>
      </c>
      <c r="AD119" s="14">
        <f t="shared" ref="AD119:AH124" si="146">IF(H119&lt;&gt;"",H119/X119*100,0)</f>
        <v>0</v>
      </c>
      <c r="AE119" s="14">
        <f t="shared" si="146"/>
        <v>0</v>
      </c>
      <c r="AF119" s="14">
        <f t="shared" si="146"/>
        <v>0</v>
      </c>
      <c r="AG119" s="14">
        <f t="shared" si="146"/>
        <v>0</v>
      </c>
      <c r="AH119" s="14">
        <f t="shared" si="146"/>
        <v>0</v>
      </c>
    </row>
    <row r="120" spans="1:34" s="13" customFormat="1" ht="15" customHeight="1" x14ac:dyDescent="0.3">
      <c r="A120" s="90" t="s">
        <v>51</v>
      </c>
      <c r="B120" s="11" t="s">
        <v>234</v>
      </c>
      <c r="C120" s="21"/>
      <c r="D120" s="22"/>
      <c r="E120" s="23"/>
      <c r="F120" s="23"/>
      <c r="G120" s="95" t="str">
        <f t="shared" si="82"/>
        <v/>
      </c>
      <c r="H120" s="23"/>
      <c r="I120" s="23"/>
      <c r="J120" s="23"/>
      <c r="K120" s="23"/>
      <c r="L120" s="23"/>
      <c r="M120" s="12">
        <f t="shared" si="92"/>
        <v>0</v>
      </c>
      <c r="N120" s="23"/>
      <c r="O120" s="23"/>
      <c r="P120" s="23"/>
      <c r="Q120" s="23"/>
      <c r="R120" s="23">
        <v>0</v>
      </c>
      <c r="S120" s="23"/>
      <c r="T120" s="23"/>
      <c r="U120" s="115">
        <f t="shared" si="89"/>
        <v>0</v>
      </c>
      <c r="V120" s="105">
        <f t="shared" si="90"/>
        <v>0</v>
      </c>
      <c r="W120" s="60"/>
      <c r="X120" s="13" t="e">
        <f>IF((X118="通貨を選択"),NA(),INDEX(為替レート[100JPY当たり],MATCH(②給与情報!X118,為替レート[通貨],0),1))</f>
        <v>#N/A</v>
      </c>
      <c r="Y120" s="13" t="e">
        <f>IF((Y118="通貨を選択"),NA(),INDEX(為替レート[100JPY当たり],MATCH(②給与情報!Y118,為替レート[通貨],0),1))</f>
        <v>#N/A</v>
      </c>
      <c r="Z120" s="13" t="e">
        <f>IF((Z118="通貨を選択"),NA(),INDEX(為替レート[100JPY当たり],MATCH(②給与情報!Z118,為替レート[通貨],0),1))</f>
        <v>#N/A</v>
      </c>
      <c r="AA120" s="13" t="e">
        <f>IF((AA118="通貨を選択"),NA(),INDEX(為替レート[100JPY当たり],MATCH(②給与情報!AA118,為替レート[通貨],0),1))</f>
        <v>#N/A</v>
      </c>
      <c r="AB120" s="13" t="e">
        <f>IF((AB118="通貨を選択"),NA(),INDEX(為替レート[100JPY当たり],MATCH(②給与情報!AB118,為替レート[通貨],0),1))</f>
        <v>#N/A</v>
      </c>
      <c r="AD120" s="14">
        <f t="shared" si="146"/>
        <v>0</v>
      </c>
      <c r="AE120" s="14">
        <f t="shared" si="146"/>
        <v>0</v>
      </c>
      <c r="AF120" s="14">
        <f t="shared" si="146"/>
        <v>0</v>
      </c>
      <c r="AG120" s="14">
        <f t="shared" si="146"/>
        <v>0</v>
      </c>
      <c r="AH120" s="14">
        <f t="shared" si="146"/>
        <v>0</v>
      </c>
    </row>
    <row r="121" spans="1:34" s="13" customFormat="1" ht="15" customHeight="1" x14ac:dyDescent="0.3">
      <c r="A121" s="90" t="s">
        <v>52</v>
      </c>
      <c r="B121" s="11" t="s">
        <v>234</v>
      </c>
      <c r="C121" s="21"/>
      <c r="D121" s="22"/>
      <c r="E121" s="23"/>
      <c r="F121" s="23"/>
      <c r="G121" s="95" t="str">
        <f t="shared" si="82"/>
        <v/>
      </c>
      <c r="H121" s="23"/>
      <c r="I121" s="23"/>
      <c r="J121" s="23"/>
      <c r="K121" s="23"/>
      <c r="L121" s="23"/>
      <c r="M121" s="12">
        <f t="shared" si="92"/>
        <v>0</v>
      </c>
      <c r="N121" s="23"/>
      <c r="O121" s="23"/>
      <c r="P121" s="23"/>
      <c r="Q121" s="23"/>
      <c r="R121" s="23">
        <v>0</v>
      </c>
      <c r="S121" s="23"/>
      <c r="T121" s="23"/>
      <c r="U121" s="115">
        <f t="shared" si="89"/>
        <v>0</v>
      </c>
      <c r="V121" s="105">
        <f t="shared" si="90"/>
        <v>0</v>
      </c>
      <c r="W121" s="60"/>
      <c r="X121" s="13" t="e">
        <f>IF((X118="通貨を選択"),NA(),INDEX(為替レート[100JPY当たり],MATCH(②給与情報!X118,為替レート[通貨],0),1))</f>
        <v>#N/A</v>
      </c>
      <c r="Y121" s="13" t="e">
        <f>IF((Y118="通貨を選択"),NA(),INDEX(為替レート[100JPY当たり],MATCH(②給与情報!Y118,為替レート[通貨],0),1))</f>
        <v>#N/A</v>
      </c>
      <c r="Z121" s="13" t="e">
        <f>IF((Z118="通貨を選択"),NA(),INDEX(為替レート[100JPY当たり],MATCH(②給与情報!Z118,為替レート[通貨],0),1))</f>
        <v>#N/A</v>
      </c>
      <c r="AA121" s="13" t="e">
        <f>IF((AA118="通貨を選択"),NA(),INDEX(為替レート[100JPY当たり],MATCH(②給与情報!AA118,為替レート[通貨],0),1))</f>
        <v>#N/A</v>
      </c>
      <c r="AB121" s="13" t="e">
        <f>IF((AB118="通貨を選択"),NA(),INDEX(為替レート[100JPY当たり],MATCH(②給与情報!AB118,為替レート[通貨],0),1))</f>
        <v>#N/A</v>
      </c>
      <c r="AD121" s="14">
        <f t="shared" si="146"/>
        <v>0</v>
      </c>
      <c r="AE121" s="14">
        <f t="shared" si="146"/>
        <v>0</v>
      </c>
      <c r="AF121" s="14">
        <f t="shared" si="146"/>
        <v>0</v>
      </c>
      <c r="AG121" s="14">
        <f t="shared" si="146"/>
        <v>0</v>
      </c>
      <c r="AH121" s="14">
        <f t="shared" si="146"/>
        <v>0</v>
      </c>
    </row>
    <row r="122" spans="1:34" s="13" customFormat="1" ht="15" customHeight="1" x14ac:dyDescent="0.3">
      <c r="A122" s="90" t="s">
        <v>53</v>
      </c>
      <c r="B122" s="11" t="s">
        <v>234</v>
      </c>
      <c r="C122" s="21"/>
      <c r="D122" s="118">
        <v>0</v>
      </c>
      <c r="E122" s="23"/>
      <c r="F122" s="23"/>
      <c r="G122" s="95" t="str">
        <f t="shared" si="82"/>
        <v/>
      </c>
      <c r="H122" s="23"/>
      <c r="I122" s="23"/>
      <c r="J122" s="23"/>
      <c r="K122" s="23"/>
      <c r="L122" s="23"/>
      <c r="M122" s="12">
        <f t="shared" si="92"/>
        <v>0</v>
      </c>
      <c r="N122" s="23"/>
      <c r="O122" s="23"/>
      <c r="P122" s="23"/>
      <c r="Q122" s="23"/>
      <c r="R122" s="23"/>
      <c r="S122" s="23"/>
      <c r="T122" s="23"/>
      <c r="U122" s="115">
        <f t="shared" si="89"/>
        <v>0</v>
      </c>
      <c r="V122" s="105">
        <f t="shared" si="90"/>
        <v>0</v>
      </c>
      <c r="W122" s="60"/>
      <c r="X122" s="13" t="e">
        <f>IF((X118="通貨を選択"),NA(),INDEX(為替レート[100JPY当たり],MATCH(②給与情報!X118,為替レート[通貨],0),1))</f>
        <v>#N/A</v>
      </c>
      <c r="Y122" s="13" t="e">
        <f>IF((Y118="通貨を選択"),NA(),INDEX(為替レート[100JPY当たり],MATCH(②給与情報!Y118,為替レート[通貨],0),1))</f>
        <v>#N/A</v>
      </c>
      <c r="Z122" s="13" t="e">
        <f>IF((Z118="通貨を選択"),NA(),INDEX(為替レート[100JPY当たり],MATCH(②給与情報!Z118,為替レート[通貨],0),1))</f>
        <v>#N/A</v>
      </c>
      <c r="AA122" s="13" t="e">
        <f>IF((AA118="通貨を選択"),NA(),INDEX(為替レート[100JPY当たり],MATCH(②給与情報!AA118,為替レート[通貨],0),1))</f>
        <v>#N/A</v>
      </c>
      <c r="AB122" s="13" t="e">
        <f>IF((AB118="通貨を選択"),NA(),INDEX(為替レート[100JPY当たり],MATCH(②給与情報!AB118,為替レート[通貨],0),1))</f>
        <v>#N/A</v>
      </c>
      <c r="AD122" s="14">
        <f t="shared" si="146"/>
        <v>0</v>
      </c>
      <c r="AE122" s="14">
        <f t="shared" si="146"/>
        <v>0</v>
      </c>
      <c r="AF122" s="14">
        <f t="shared" si="146"/>
        <v>0</v>
      </c>
      <c r="AG122" s="14">
        <f t="shared" si="146"/>
        <v>0</v>
      </c>
      <c r="AH122" s="14">
        <f t="shared" si="146"/>
        <v>0</v>
      </c>
    </row>
    <row r="123" spans="1:34" s="13" customFormat="1" ht="15" customHeight="1" x14ac:dyDescent="0.3">
      <c r="A123" s="90" t="s">
        <v>54</v>
      </c>
      <c r="B123" s="11" t="s">
        <v>234</v>
      </c>
      <c r="C123" s="21"/>
      <c r="D123" s="118">
        <v>0</v>
      </c>
      <c r="E123" s="23"/>
      <c r="F123" s="23"/>
      <c r="G123" s="95" t="str">
        <f t="shared" si="82"/>
        <v/>
      </c>
      <c r="H123" s="23"/>
      <c r="I123" s="23"/>
      <c r="J123" s="23"/>
      <c r="K123" s="23"/>
      <c r="L123" s="23"/>
      <c r="M123" s="12">
        <f t="shared" si="92"/>
        <v>0</v>
      </c>
      <c r="N123" s="23"/>
      <c r="O123" s="23"/>
      <c r="P123" s="23"/>
      <c r="Q123" s="23"/>
      <c r="R123" s="23"/>
      <c r="S123" s="23"/>
      <c r="T123" s="23"/>
      <c r="U123" s="115">
        <f t="shared" si="89"/>
        <v>0</v>
      </c>
      <c r="V123" s="105">
        <f t="shared" si="90"/>
        <v>0</v>
      </c>
      <c r="W123" s="60"/>
      <c r="X123" s="13" t="e">
        <f>IF((X118="通貨を選択"),NA(),INDEX(為替レート[100JPY当たり],MATCH(②給与情報!X118,為替レート[通貨],0),1))</f>
        <v>#N/A</v>
      </c>
      <c r="Y123" s="13" t="e">
        <f>IF((Y118="通貨を選択"),NA(),INDEX(為替レート[100JPY当たり],MATCH(②給与情報!Y118,為替レート[通貨],0),1))</f>
        <v>#N/A</v>
      </c>
      <c r="Z123" s="13" t="e">
        <f>IF((Z118="通貨を選択"),NA(),INDEX(為替レート[100JPY当たり],MATCH(②給与情報!Z118,為替レート[通貨],0),1))</f>
        <v>#N/A</v>
      </c>
      <c r="AA123" s="13" t="e">
        <f>IF((AA118="通貨を選択"),NA(),INDEX(為替レート[100JPY当たり],MATCH(②給与情報!AA118,為替レート[通貨],0),1))</f>
        <v>#N/A</v>
      </c>
      <c r="AB123" s="13" t="e">
        <f>IF((AB118="通貨を選択"),NA(),INDEX(為替レート[100JPY当たり],MATCH(②給与情報!AB118,為替レート[通貨],0),1))</f>
        <v>#N/A</v>
      </c>
      <c r="AD123" s="14">
        <f t="shared" si="146"/>
        <v>0</v>
      </c>
      <c r="AE123" s="14">
        <f t="shared" si="146"/>
        <v>0</v>
      </c>
      <c r="AF123" s="14">
        <f t="shared" si="146"/>
        <v>0</v>
      </c>
      <c r="AG123" s="14">
        <f t="shared" si="146"/>
        <v>0</v>
      </c>
      <c r="AH123" s="14">
        <f t="shared" si="146"/>
        <v>0</v>
      </c>
    </row>
    <row r="124" spans="1:34" s="13" customFormat="1" ht="15" customHeight="1" x14ac:dyDescent="0.3">
      <c r="A124" s="91" t="s">
        <v>55</v>
      </c>
      <c r="B124" s="15" t="s">
        <v>234</v>
      </c>
      <c r="C124" s="24"/>
      <c r="D124" s="119">
        <v>0</v>
      </c>
      <c r="E124" s="25"/>
      <c r="F124" s="25"/>
      <c r="G124" s="96" t="str">
        <f t="shared" si="82"/>
        <v/>
      </c>
      <c r="H124" s="25"/>
      <c r="I124" s="25"/>
      <c r="J124" s="25"/>
      <c r="K124" s="25"/>
      <c r="L124" s="25"/>
      <c r="M124" s="16">
        <f t="shared" si="92"/>
        <v>0</v>
      </c>
      <c r="N124" s="25"/>
      <c r="O124" s="25"/>
      <c r="P124" s="25"/>
      <c r="Q124" s="25"/>
      <c r="R124" s="25"/>
      <c r="S124" s="25"/>
      <c r="T124" s="25"/>
      <c r="U124" s="116">
        <f t="shared" si="89"/>
        <v>0</v>
      </c>
      <c r="V124" s="106">
        <f t="shared" si="90"/>
        <v>0</v>
      </c>
      <c r="W124" s="60"/>
      <c r="X124" s="13" t="e">
        <f>IF((X118="通貨を選択"),NA(),INDEX(為替レート[100JPY当たり],MATCH(②給与情報!X118,為替レート[通貨],0),1))</f>
        <v>#N/A</v>
      </c>
      <c r="Y124" s="13" t="e">
        <f>IF((Y118="通貨を選択"),NA(),INDEX(為替レート[100JPY当たり],MATCH(②給与情報!Y118,為替レート[通貨],0),1))</f>
        <v>#N/A</v>
      </c>
      <c r="Z124" s="13" t="e">
        <f>IF((Z118="通貨を選択"),NA(),INDEX(為替レート[100JPY当たり],MATCH(②給与情報!Z118,為替レート[通貨],0),1))</f>
        <v>#N/A</v>
      </c>
      <c r="AA124" s="13" t="e">
        <f>IF((AA118="通貨を選択"),NA(),INDEX(為替レート[100JPY当たり],MATCH(②給与情報!AA118,為替レート[通貨],0),1))</f>
        <v>#N/A</v>
      </c>
      <c r="AB124" s="13" t="e">
        <f>IF((AB118="通貨を選択"),NA(),INDEX(為替レート[100JPY当たり],MATCH(②給与情報!AB118,為替レート[通貨],0),1))</f>
        <v>#N/A</v>
      </c>
      <c r="AD124" s="14">
        <f t="shared" si="146"/>
        <v>0</v>
      </c>
      <c r="AE124" s="14">
        <f t="shared" si="146"/>
        <v>0</v>
      </c>
      <c r="AF124" s="14">
        <f t="shared" si="146"/>
        <v>0</v>
      </c>
      <c r="AG124" s="14">
        <f t="shared" si="146"/>
        <v>0</v>
      </c>
      <c r="AH124" s="14">
        <f t="shared" si="146"/>
        <v>0</v>
      </c>
    </row>
    <row r="125" spans="1:34" ht="30" customHeight="1" x14ac:dyDescent="0.3">
      <c r="A125" s="89" t="s">
        <v>183</v>
      </c>
      <c r="B125" s="4"/>
      <c r="C125" s="92"/>
      <c r="D125" s="93"/>
      <c r="E125" s="94" t="s">
        <v>7</v>
      </c>
      <c r="F125" s="94" t="s">
        <v>7</v>
      </c>
      <c r="G125" s="94" t="s">
        <v>7</v>
      </c>
      <c r="H125" s="26" t="s">
        <v>68</v>
      </c>
      <c r="I125" s="26" t="s">
        <v>68</v>
      </c>
      <c r="J125" s="26" t="s">
        <v>68</v>
      </c>
      <c r="K125" s="26" t="s">
        <v>68</v>
      </c>
      <c r="L125" s="26" t="s">
        <v>68</v>
      </c>
      <c r="M125" s="19" t="s">
        <v>7</v>
      </c>
      <c r="N125" s="114" t="s">
        <v>7</v>
      </c>
      <c r="O125" s="114" t="s">
        <v>7</v>
      </c>
      <c r="P125" s="114" t="s">
        <v>7</v>
      </c>
      <c r="Q125" s="114" t="s">
        <v>7</v>
      </c>
      <c r="R125" s="114" t="s">
        <v>7</v>
      </c>
      <c r="S125" s="114" t="s">
        <v>7</v>
      </c>
      <c r="T125" s="114" t="s">
        <v>7</v>
      </c>
      <c r="U125" s="114" t="s">
        <v>7</v>
      </c>
      <c r="V125" s="88" t="s">
        <v>7</v>
      </c>
      <c r="W125" s="57"/>
      <c r="X125" s="1" t="str">
        <f t="shared" ref="X125" si="147">H125</f>
        <v>通貨を選択</v>
      </c>
      <c r="Y125" s="1" t="str">
        <f t="shared" ref="Y125" si="148">I125</f>
        <v>通貨を選択</v>
      </c>
      <c r="Z125" s="1" t="str">
        <f t="shared" ref="Z125" si="149">J125</f>
        <v>通貨を選択</v>
      </c>
      <c r="AA125" s="1" t="str">
        <f t="shared" ref="AA125" si="150">K125</f>
        <v>通貨を選択</v>
      </c>
      <c r="AB125" s="1" t="str">
        <f t="shared" ref="AB125" si="151">L125</f>
        <v>通貨を選択</v>
      </c>
      <c r="AD125" s="1" t="s">
        <v>7</v>
      </c>
      <c r="AE125" s="1" t="s">
        <v>7</v>
      </c>
      <c r="AF125" s="1" t="s">
        <v>7</v>
      </c>
      <c r="AG125" s="1" t="s">
        <v>7</v>
      </c>
      <c r="AH125" s="1" t="s">
        <v>7</v>
      </c>
    </row>
    <row r="126" spans="1:34" s="13" customFormat="1" ht="15" customHeight="1" x14ac:dyDescent="0.3">
      <c r="A126" s="90" t="s">
        <v>50</v>
      </c>
      <c r="B126" s="11" t="s">
        <v>235</v>
      </c>
      <c r="C126" s="21"/>
      <c r="D126" s="22"/>
      <c r="E126" s="23"/>
      <c r="F126" s="23"/>
      <c r="G126" s="95" t="str">
        <f t="shared" si="82"/>
        <v/>
      </c>
      <c r="H126" s="23"/>
      <c r="I126" s="23"/>
      <c r="J126" s="23"/>
      <c r="K126" s="23"/>
      <c r="L126" s="23"/>
      <c r="M126" s="12">
        <f t="shared" ref="M126" si="152">SUM(AD126:AH126)*12</f>
        <v>0</v>
      </c>
      <c r="N126" s="23"/>
      <c r="O126" s="23"/>
      <c r="P126" s="23"/>
      <c r="Q126" s="23"/>
      <c r="R126" s="23">
        <v>0</v>
      </c>
      <c r="S126" s="23"/>
      <c r="T126" s="23"/>
      <c r="U126" s="115">
        <f t="shared" ref="U126" si="153">SUM(N126,P126:T126)*12+O126</f>
        <v>0</v>
      </c>
      <c r="V126" s="105">
        <f t="shared" ref="V126" si="154">M126+U126</f>
        <v>0</v>
      </c>
      <c r="W126" s="60"/>
      <c r="X126" s="13" t="e">
        <f>IF((X125="通貨を選択"),NA(),INDEX(為替レート[100JPY当たり],MATCH(②給与情報!X125,為替レート[通貨],0),1))</f>
        <v>#N/A</v>
      </c>
      <c r="Y126" s="13" t="e">
        <f>IF((Y125="通貨を選択"),NA(),INDEX(為替レート[100JPY当たり],MATCH(②給与情報!Y125,為替レート[通貨],0),1))</f>
        <v>#N/A</v>
      </c>
      <c r="Z126" s="13" t="e">
        <f>IF((Z125="通貨を選択"),NA(),INDEX(為替レート[100JPY当たり],MATCH(②給与情報!Z125,為替レート[通貨],0),1))</f>
        <v>#N/A</v>
      </c>
      <c r="AA126" s="13" t="e">
        <f>IF((AA125="通貨を選択"),NA(),INDEX(為替レート[100JPY当たり],MATCH(②給与情報!AA125,為替レート[通貨],0),1))</f>
        <v>#N/A</v>
      </c>
      <c r="AB126" s="13" t="e">
        <f>IF((AB125="通貨を選択"),NA(),INDEX(為替レート[100JPY当たり],MATCH(②給与情報!AB125,為替レート[通貨],0),1))</f>
        <v>#N/A</v>
      </c>
      <c r="AD126" s="14">
        <f t="shared" ref="AD126:AH131" si="155">IF(H126&lt;&gt;"",H126/X126*100,0)</f>
        <v>0</v>
      </c>
      <c r="AE126" s="14">
        <f t="shared" si="155"/>
        <v>0</v>
      </c>
      <c r="AF126" s="14">
        <f t="shared" si="155"/>
        <v>0</v>
      </c>
      <c r="AG126" s="14">
        <f t="shared" si="155"/>
        <v>0</v>
      </c>
      <c r="AH126" s="14">
        <f t="shared" si="155"/>
        <v>0</v>
      </c>
    </row>
    <row r="127" spans="1:34" s="13" customFormat="1" ht="15" customHeight="1" x14ac:dyDescent="0.3">
      <c r="A127" s="90" t="s">
        <v>51</v>
      </c>
      <c r="B127" s="11" t="s">
        <v>235</v>
      </c>
      <c r="C127" s="21"/>
      <c r="D127" s="22"/>
      <c r="E127" s="23"/>
      <c r="F127" s="23"/>
      <c r="G127" s="95" t="str">
        <f t="shared" si="82"/>
        <v/>
      </c>
      <c r="H127" s="23"/>
      <c r="I127" s="23"/>
      <c r="J127" s="23"/>
      <c r="K127" s="23"/>
      <c r="L127" s="23"/>
      <c r="M127" s="12">
        <f t="shared" si="92"/>
        <v>0</v>
      </c>
      <c r="N127" s="23"/>
      <c r="O127" s="23"/>
      <c r="P127" s="23"/>
      <c r="Q127" s="23"/>
      <c r="R127" s="23">
        <v>0</v>
      </c>
      <c r="S127" s="23"/>
      <c r="T127" s="23"/>
      <c r="U127" s="115">
        <f t="shared" si="89"/>
        <v>0</v>
      </c>
      <c r="V127" s="105">
        <f t="shared" si="90"/>
        <v>0</v>
      </c>
      <c r="W127" s="60"/>
      <c r="X127" s="13" t="e">
        <f>IF((X125="通貨を選択"),NA(),INDEX(為替レート[100JPY当たり],MATCH(②給与情報!X125,為替レート[通貨],0),1))</f>
        <v>#N/A</v>
      </c>
      <c r="Y127" s="13" t="e">
        <f>IF((Y125="通貨を選択"),NA(),INDEX(為替レート[100JPY当たり],MATCH(②給与情報!Y125,為替レート[通貨],0),1))</f>
        <v>#N/A</v>
      </c>
      <c r="Z127" s="13" t="e">
        <f>IF((Z125="通貨を選択"),NA(),INDEX(為替レート[100JPY当たり],MATCH(②給与情報!Z125,為替レート[通貨],0),1))</f>
        <v>#N/A</v>
      </c>
      <c r="AA127" s="13" t="e">
        <f>IF((AA125="通貨を選択"),NA(),INDEX(為替レート[100JPY当たり],MATCH(②給与情報!AA125,為替レート[通貨],0),1))</f>
        <v>#N/A</v>
      </c>
      <c r="AB127" s="13" t="e">
        <f>IF((AB125="通貨を選択"),NA(),INDEX(為替レート[100JPY当たり],MATCH(②給与情報!AB125,為替レート[通貨],0),1))</f>
        <v>#N/A</v>
      </c>
      <c r="AD127" s="14">
        <f t="shared" si="155"/>
        <v>0</v>
      </c>
      <c r="AE127" s="14">
        <f t="shared" si="155"/>
        <v>0</v>
      </c>
      <c r="AF127" s="14">
        <f t="shared" si="155"/>
        <v>0</v>
      </c>
      <c r="AG127" s="14">
        <f t="shared" si="155"/>
        <v>0</v>
      </c>
      <c r="AH127" s="14">
        <f t="shared" si="155"/>
        <v>0</v>
      </c>
    </row>
    <row r="128" spans="1:34" s="13" customFormat="1" ht="15" customHeight="1" x14ac:dyDescent="0.3">
      <c r="A128" s="90" t="s">
        <v>52</v>
      </c>
      <c r="B128" s="11" t="s">
        <v>235</v>
      </c>
      <c r="C128" s="21"/>
      <c r="D128" s="22"/>
      <c r="E128" s="23"/>
      <c r="F128" s="23"/>
      <c r="G128" s="95" t="str">
        <f t="shared" si="82"/>
        <v/>
      </c>
      <c r="H128" s="23"/>
      <c r="I128" s="23"/>
      <c r="J128" s="23"/>
      <c r="K128" s="23"/>
      <c r="L128" s="23"/>
      <c r="M128" s="12">
        <f t="shared" si="92"/>
        <v>0</v>
      </c>
      <c r="N128" s="23"/>
      <c r="O128" s="23"/>
      <c r="P128" s="23"/>
      <c r="Q128" s="23"/>
      <c r="R128" s="23">
        <v>0</v>
      </c>
      <c r="S128" s="23"/>
      <c r="T128" s="23"/>
      <c r="U128" s="115">
        <f t="shared" si="89"/>
        <v>0</v>
      </c>
      <c r="V128" s="105">
        <f t="shared" si="90"/>
        <v>0</v>
      </c>
      <c r="W128" s="60"/>
      <c r="X128" s="13" t="e">
        <f>IF((X125="通貨を選択"),NA(),INDEX(為替レート[100JPY当たり],MATCH(②給与情報!X125,為替レート[通貨],0),1))</f>
        <v>#N/A</v>
      </c>
      <c r="Y128" s="13" t="e">
        <f>IF((Y125="通貨を選択"),NA(),INDEX(為替レート[100JPY当たり],MATCH(②給与情報!Y125,為替レート[通貨],0),1))</f>
        <v>#N/A</v>
      </c>
      <c r="Z128" s="13" t="e">
        <f>IF((Z125="通貨を選択"),NA(),INDEX(為替レート[100JPY当たり],MATCH(②給与情報!Z125,為替レート[通貨],0),1))</f>
        <v>#N/A</v>
      </c>
      <c r="AA128" s="13" t="e">
        <f>IF((AA125="通貨を選択"),NA(),INDEX(為替レート[100JPY当たり],MATCH(②給与情報!AA125,為替レート[通貨],0),1))</f>
        <v>#N/A</v>
      </c>
      <c r="AB128" s="13" t="e">
        <f>IF((AB125="通貨を選択"),NA(),INDEX(為替レート[100JPY当たり],MATCH(②給与情報!AB125,為替レート[通貨],0),1))</f>
        <v>#N/A</v>
      </c>
      <c r="AD128" s="14">
        <f t="shared" si="155"/>
        <v>0</v>
      </c>
      <c r="AE128" s="14">
        <f t="shared" si="155"/>
        <v>0</v>
      </c>
      <c r="AF128" s="14">
        <f t="shared" si="155"/>
        <v>0</v>
      </c>
      <c r="AG128" s="14">
        <f t="shared" si="155"/>
        <v>0</v>
      </c>
      <c r="AH128" s="14">
        <f t="shared" si="155"/>
        <v>0</v>
      </c>
    </row>
    <row r="129" spans="1:34" s="13" customFormat="1" ht="15" customHeight="1" x14ac:dyDescent="0.3">
      <c r="A129" s="90" t="s">
        <v>53</v>
      </c>
      <c r="B129" s="11" t="s">
        <v>235</v>
      </c>
      <c r="C129" s="21"/>
      <c r="D129" s="118">
        <v>0</v>
      </c>
      <c r="E129" s="23"/>
      <c r="F129" s="23"/>
      <c r="G129" s="95" t="str">
        <f t="shared" si="82"/>
        <v/>
      </c>
      <c r="H129" s="23"/>
      <c r="I129" s="23"/>
      <c r="J129" s="23"/>
      <c r="K129" s="23"/>
      <c r="L129" s="23"/>
      <c r="M129" s="12">
        <f t="shared" si="92"/>
        <v>0</v>
      </c>
      <c r="N129" s="23"/>
      <c r="O129" s="23"/>
      <c r="P129" s="23"/>
      <c r="Q129" s="23"/>
      <c r="R129" s="23"/>
      <c r="S129" s="23"/>
      <c r="T129" s="23"/>
      <c r="U129" s="115">
        <f t="shared" si="89"/>
        <v>0</v>
      </c>
      <c r="V129" s="105">
        <f t="shared" si="90"/>
        <v>0</v>
      </c>
      <c r="W129" s="60"/>
      <c r="X129" s="13" t="e">
        <f>IF((X125="通貨を選択"),NA(),INDEX(為替レート[100JPY当たり],MATCH(②給与情報!X125,為替レート[通貨],0),1))</f>
        <v>#N/A</v>
      </c>
      <c r="Y129" s="13" t="e">
        <f>IF((Y125="通貨を選択"),NA(),INDEX(為替レート[100JPY当たり],MATCH(②給与情報!Y125,為替レート[通貨],0),1))</f>
        <v>#N/A</v>
      </c>
      <c r="Z129" s="13" t="e">
        <f>IF((Z125="通貨を選択"),NA(),INDEX(為替レート[100JPY当たり],MATCH(②給与情報!Z125,為替レート[通貨],0),1))</f>
        <v>#N/A</v>
      </c>
      <c r="AA129" s="13" t="e">
        <f>IF((AA125="通貨を選択"),NA(),INDEX(為替レート[100JPY当たり],MATCH(②給与情報!AA125,為替レート[通貨],0),1))</f>
        <v>#N/A</v>
      </c>
      <c r="AB129" s="13" t="e">
        <f>IF((AB125="通貨を選択"),NA(),INDEX(為替レート[100JPY当たり],MATCH(②給与情報!AB125,為替レート[通貨],0),1))</f>
        <v>#N/A</v>
      </c>
      <c r="AD129" s="14">
        <f t="shared" si="155"/>
        <v>0</v>
      </c>
      <c r="AE129" s="14">
        <f t="shared" si="155"/>
        <v>0</v>
      </c>
      <c r="AF129" s="14">
        <f t="shared" si="155"/>
        <v>0</v>
      </c>
      <c r="AG129" s="14">
        <f t="shared" si="155"/>
        <v>0</v>
      </c>
      <c r="AH129" s="14">
        <f t="shared" si="155"/>
        <v>0</v>
      </c>
    </row>
    <row r="130" spans="1:34" s="13" customFormat="1" ht="15" customHeight="1" x14ac:dyDescent="0.3">
      <c r="A130" s="90" t="s">
        <v>54</v>
      </c>
      <c r="B130" s="11" t="s">
        <v>235</v>
      </c>
      <c r="C130" s="21"/>
      <c r="D130" s="118">
        <v>0</v>
      </c>
      <c r="E130" s="23"/>
      <c r="F130" s="23"/>
      <c r="G130" s="95" t="str">
        <f t="shared" si="82"/>
        <v/>
      </c>
      <c r="H130" s="23"/>
      <c r="I130" s="23"/>
      <c r="J130" s="23"/>
      <c r="K130" s="23"/>
      <c r="L130" s="23"/>
      <c r="M130" s="12">
        <f t="shared" si="92"/>
        <v>0</v>
      </c>
      <c r="N130" s="23"/>
      <c r="O130" s="23"/>
      <c r="P130" s="23"/>
      <c r="Q130" s="23"/>
      <c r="R130" s="23"/>
      <c r="S130" s="23"/>
      <c r="T130" s="23"/>
      <c r="U130" s="115">
        <f t="shared" si="89"/>
        <v>0</v>
      </c>
      <c r="V130" s="105">
        <f t="shared" si="90"/>
        <v>0</v>
      </c>
      <c r="W130" s="60"/>
      <c r="X130" s="13" t="e">
        <f>IF((X125="通貨を選択"),NA(),INDEX(為替レート[100JPY当たり],MATCH(②給与情報!X125,為替レート[通貨],0),1))</f>
        <v>#N/A</v>
      </c>
      <c r="Y130" s="13" t="e">
        <f>IF((Y125="通貨を選択"),NA(),INDEX(為替レート[100JPY当たり],MATCH(②給与情報!Y125,為替レート[通貨],0),1))</f>
        <v>#N/A</v>
      </c>
      <c r="Z130" s="13" t="e">
        <f>IF((Z125="通貨を選択"),NA(),INDEX(為替レート[100JPY当たり],MATCH(②給与情報!Z125,為替レート[通貨],0),1))</f>
        <v>#N/A</v>
      </c>
      <c r="AA130" s="13" t="e">
        <f>IF((AA125="通貨を選択"),NA(),INDEX(為替レート[100JPY当たり],MATCH(②給与情報!AA125,為替レート[通貨],0),1))</f>
        <v>#N/A</v>
      </c>
      <c r="AB130" s="13" t="e">
        <f>IF((AB125="通貨を選択"),NA(),INDEX(為替レート[100JPY当たり],MATCH(②給与情報!AB125,為替レート[通貨],0),1))</f>
        <v>#N/A</v>
      </c>
      <c r="AD130" s="14">
        <f t="shared" si="155"/>
        <v>0</v>
      </c>
      <c r="AE130" s="14">
        <f t="shared" si="155"/>
        <v>0</v>
      </c>
      <c r="AF130" s="14">
        <f t="shared" si="155"/>
        <v>0</v>
      </c>
      <c r="AG130" s="14">
        <f t="shared" si="155"/>
        <v>0</v>
      </c>
      <c r="AH130" s="14">
        <f t="shared" si="155"/>
        <v>0</v>
      </c>
    </row>
    <row r="131" spans="1:34" s="13" customFormat="1" ht="15" customHeight="1" x14ac:dyDescent="0.3">
      <c r="A131" s="91" t="s">
        <v>55</v>
      </c>
      <c r="B131" s="15" t="s">
        <v>235</v>
      </c>
      <c r="C131" s="24"/>
      <c r="D131" s="119">
        <v>0</v>
      </c>
      <c r="E131" s="25"/>
      <c r="F131" s="25"/>
      <c r="G131" s="96" t="str">
        <f t="shared" si="82"/>
        <v/>
      </c>
      <c r="H131" s="25"/>
      <c r="I131" s="25"/>
      <c r="J131" s="25"/>
      <c r="K131" s="25"/>
      <c r="L131" s="25"/>
      <c r="M131" s="16">
        <f t="shared" si="92"/>
        <v>0</v>
      </c>
      <c r="N131" s="25"/>
      <c r="O131" s="25"/>
      <c r="P131" s="25"/>
      <c r="Q131" s="25"/>
      <c r="R131" s="25"/>
      <c r="S131" s="25"/>
      <c r="T131" s="25"/>
      <c r="U131" s="116">
        <f t="shared" si="89"/>
        <v>0</v>
      </c>
      <c r="V131" s="106">
        <f t="shared" si="90"/>
        <v>0</v>
      </c>
      <c r="W131" s="60"/>
      <c r="X131" s="13" t="e">
        <f>IF((X125="通貨を選択"),NA(),INDEX(為替レート[100JPY当たり],MATCH(②給与情報!X125,為替レート[通貨],0),1))</f>
        <v>#N/A</v>
      </c>
      <c r="Y131" s="13" t="e">
        <f>IF((Y125="通貨を選択"),NA(),INDEX(為替レート[100JPY当たり],MATCH(②給与情報!Y125,為替レート[通貨],0),1))</f>
        <v>#N/A</v>
      </c>
      <c r="Z131" s="13" t="e">
        <f>IF((Z125="通貨を選択"),NA(),INDEX(為替レート[100JPY当たり],MATCH(②給与情報!Z125,為替レート[通貨],0),1))</f>
        <v>#N/A</v>
      </c>
      <c r="AA131" s="13" t="e">
        <f>IF((AA125="通貨を選択"),NA(),INDEX(為替レート[100JPY当たり],MATCH(②給与情報!AA125,為替レート[通貨],0),1))</f>
        <v>#N/A</v>
      </c>
      <c r="AB131" s="13" t="e">
        <f>IF((AB125="通貨を選択"),NA(),INDEX(為替レート[100JPY当たり],MATCH(②給与情報!AB125,為替レート[通貨],0),1))</f>
        <v>#N/A</v>
      </c>
      <c r="AD131" s="14">
        <f t="shared" si="155"/>
        <v>0</v>
      </c>
      <c r="AE131" s="14">
        <f t="shared" si="155"/>
        <v>0</v>
      </c>
      <c r="AF131" s="14">
        <f t="shared" si="155"/>
        <v>0</v>
      </c>
      <c r="AG131" s="14">
        <f t="shared" si="155"/>
        <v>0</v>
      </c>
      <c r="AH131" s="14">
        <f t="shared" si="155"/>
        <v>0</v>
      </c>
    </row>
    <row r="132" spans="1:34" ht="30" customHeight="1" x14ac:dyDescent="0.3">
      <c r="A132" s="89" t="s">
        <v>162</v>
      </c>
      <c r="B132" s="4"/>
      <c r="C132" s="92"/>
      <c r="D132" s="93"/>
      <c r="E132" s="94" t="s">
        <v>7</v>
      </c>
      <c r="F132" s="94" t="s">
        <v>7</v>
      </c>
      <c r="G132" s="94" t="s">
        <v>7</v>
      </c>
      <c r="H132" s="26" t="s">
        <v>68</v>
      </c>
      <c r="I132" s="26" t="s">
        <v>68</v>
      </c>
      <c r="J132" s="26" t="s">
        <v>68</v>
      </c>
      <c r="K132" s="26" t="s">
        <v>68</v>
      </c>
      <c r="L132" s="26" t="s">
        <v>68</v>
      </c>
      <c r="M132" s="19" t="s">
        <v>7</v>
      </c>
      <c r="N132" s="114" t="s">
        <v>7</v>
      </c>
      <c r="O132" s="114" t="s">
        <v>7</v>
      </c>
      <c r="P132" s="114" t="s">
        <v>7</v>
      </c>
      <c r="Q132" s="114" t="s">
        <v>7</v>
      </c>
      <c r="R132" s="114" t="s">
        <v>7</v>
      </c>
      <c r="S132" s="114" t="s">
        <v>7</v>
      </c>
      <c r="T132" s="114" t="s">
        <v>7</v>
      </c>
      <c r="U132" s="114" t="s">
        <v>7</v>
      </c>
      <c r="V132" s="88" t="s">
        <v>7</v>
      </c>
      <c r="W132" s="57"/>
      <c r="X132" s="1" t="str">
        <f t="shared" ref="X132" si="156">H132</f>
        <v>通貨を選択</v>
      </c>
      <c r="Y132" s="1" t="str">
        <f t="shared" ref="Y132" si="157">I132</f>
        <v>通貨を選択</v>
      </c>
      <c r="Z132" s="1" t="str">
        <f t="shared" ref="Z132" si="158">J132</f>
        <v>通貨を選択</v>
      </c>
      <c r="AA132" s="1" t="str">
        <f t="shared" ref="AA132" si="159">K132</f>
        <v>通貨を選択</v>
      </c>
      <c r="AB132" s="1" t="str">
        <f t="shared" ref="AB132" si="160">L132</f>
        <v>通貨を選択</v>
      </c>
      <c r="AD132" s="1" t="s">
        <v>7</v>
      </c>
      <c r="AE132" s="1" t="s">
        <v>7</v>
      </c>
      <c r="AF132" s="1" t="s">
        <v>7</v>
      </c>
      <c r="AG132" s="1" t="s">
        <v>7</v>
      </c>
      <c r="AH132" s="1" t="s">
        <v>7</v>
      </c>
    </row>
    <row r="133" spans="1:34" s="13" customFormat="1" ht="15" customHeight="1" x14ac:dyDescent="0.3">
      <c r="A133" s="90" t="s">
        <v>50</v>
      </c>
      <c r="B133" s="11" t="s">
        <v>236</v>
      </c>
      <c r="C133" s="21"/>
      <c r="D133" s="22"/>
      <c r="E133" s="23"/>
      <c r="F133" s="23"/>
      <c r="G133" s="95" t="str">
        <f t="shared" si="82"/>
        <v/>
      </c>
      <c r="H133" s="23"/>
      <c r="I133" s="23"/>
      <c r="J133" s="23"/>
      <c r="K133" s="23"/>
      <c r="L133" s="23"/>
      <c r="M133" s="12">
        <f t="shared" ref="M133" si="161">SUM(AD133:AH133)*12</f>
        <v>0</v>
      </c>
      <c r="N133" s="23"/>
      <c r="O133" s="23"/>
      <c r="P133" s="23"/>
      <c r="Q133" s="23"/>
      <c r="R133" s="23">
        <v>0</v>
      </c>
      <c r="S133" s="23"/>
      <c r="T133" s="23"/>
      <c r="U133" s="115">
        <f t="shared" ref="U133" si="162">SUM(N133,P133:T133)*12+O133</f>
        <v>0</v>
      </c>
      <c r="V133" s="105">
        <f t="shared" ref="V133" si="163">M133+U133</f>
        <v>0</v>
      </c>
      <c r="W133" s="60"/>
      <c r="X133" s="13" t="e">
        <f>IF((X132="通貨を選択"),NA(),INDEX(為替レート[100JPY当たり],MATCH(②給与情報!X132,為替レート[通貨],0),1))</f>
        <v>#N/A</v>
      </c>
      <c r="Y133" s="13" t="e">
        <f>IF((Y132="通貨を選択"),NA(),INDEX(為替レート[100JPY当たり],MATCH(②給与情報!Y132,為替レート[通貨],0),1))</f>
        <v>#N/A</v>
      </c>
      <c r="Z133" s="13" t="e">
        <f>IF((Z132="通貨を選択"),NA(),INDEX(為替レート[100JPY当たり],MATCH(②給与情報!Z132,為替レート[通貨],0),1))</f>
        <v>#N/A</v>
      </c>
      <c r="AA133" s="13" t="e">
        <f>IF((AA132="通貨を選択"),NA(),INDEX(為替レート[100JPY当たり],MATCH(②給与情報!AA132,為替レート[通貨],0),1))</f>
        <v>#N/A</v>
      </c>
      <c r="AB133" s="13" t="e">
        <f>IF((AB132="通貨を選択"),NA(),INDEX(為替レート[100JPY当たり],MATCH(②給与情報!AB132,為替レート[通貨],0),1))</f>
        <v>#N/A</v>
      </c>
      <c r="AD133" s="14">
        <f t="shared" ref="AD133:AH138" si="164">IF(H133&lt;&gt;"",H133/X133*100,0)</f>
        <v>0</v>
      </c>
      <c r="AE133" s="14">
        <f t="shared" si="164"/>
        <v>0</v>
      </c>
      <c r="AF133" s="14">
        <f t="shared" si="164"/>
        <v>0</v>
      </c>
      <c r="AG133" s="14">
        <f t="shared" si="164"/>
        <v>0</v>
      </c>
      <c r="AH133" s="14">
        <f t="shared" si="164"/>
        <v>0</v>
      </c>
    </row>
    <row r="134" spans="1:34" s="13" customFormat="1" ht="15" customHeight="1" x14ac:dyDescent="0.3">
      <c r="A134" s="90" t="s">
        <v>51</v>
      </c>
      <c r="B134" s="11" t="s">
        <v>236</v>
      </c>
      <c r="C134" s="21"/>
      <c r="D134" s="22"/>
      <c r="E134" s="23"/>
      <c r="F134" s="23"/>
      <c r="G134" s="95" t="str">
        <f t="shared" si="82"/>
        <v/>
      </c>
      <c r="H134" s="23"/>
      <c r="I134" s="23"/>
      <c r="J134" s="23"/>
      <c r="K134" s="23"/>
      <c r="L134" s="23"/>
      <c r="M134" s="12">
        <f t="shared" si="92"/>
        <v>0</v>
      </c>
      <c r="N134" s="23"/>
      <c r="O134" s="23"/>
      <c r="P134" s="23"/>
      <c r="Q134" s="23"/>
      <c r="R134" s="23">
        <v>0</v>
      </c>
      <c r="S134" s="23"/>
      <c r="T134" s="23"/>
      <c r="U134" s="115">
        <f t="shared" si="89"/>
        <v>0</v>
      </c>
      <c r="V134" s="105">
        <f t="shared" si="90"/>
        <v>0</v>
      </c>
      <c r="W134" s="60"/>
      <c r="X134" s="13" t="e">
        <f>IF((X132="通貨を選択"),NA(),INDEX(為替レート[100JPY当たり],MATCH(②給与情報!X132,為替レート[通貨],0),1))</f>
        <v>#N/A</v>
      </c>
      <c r="Y134" s="13" t="e">
        <f>IF((Y132="通貨を選択"),NA(),INDEX(為替レート[100JPY当たり],MATCH(②給与情報!Y132,為替レート[通貨],0),1))</f>
        <v>#N/A</v>
      </c>
      <c r="Z134" s="13" t="e">
        <f>IF((Z132="通貨を選択"),NA(),INDEX(為替レート[100JPY当たり],MATCH(②給与情報!Z132,為替レート[通貨],0),1))</f>
        <v>#N/A</v>
      </c>
      <c r="AA134" s="13" t="e">
        <f>IF((AA132="通貨を選択"),NA(),INDEX(為替レート[100JPY当たり],MATCH(②給与情報!AA132,為替レート[通貨],0),1))</f>
        <v>#N/A</v>
      </c>
      <c r="AB134" s="13" t="e">
        <f>IF((AB132="通貨を選択"),NA(),INDEX(為替レート[100JPY当たり],MATCH(②給与情報!AB132,為替レート[通貨],0),1))</f>
        <v>#N/A</v>
      </c>
      <c r="AD134" s="14">
        <f t="shared" si="164"/>
        <v>0</v>
      </c>
      <c r="AE134" s="14">
        <f t="shared" si="164"/>
        <v>0</v>
      </c>
      <c r="AF134" s="14">
        <f t="shared" si="164"/>
        <v>0</v>
      </c>
      <c r="AG134" s="14">
        <f t="shared" si="164"/>
        <v>0</v>
      </c>
      <c r="AH134" s="14">
        <f t="shared" si="164"/>
        <v>0</v>
      </c>
    </row>
    <row r="135" spans="1:34" s="13" customFormat="1" ht="15" customHeight="1" x14ac:dyDescent="0.3">
      <c r="A135" s="90" t="s">
        <v>52</v>
      </c>
      <c r="B135" s="11" t="s">
        <v>236</v>
      </c>
      <c r="C135" s="21"/>
      <c r="D135" s="22"/>
      <c r="E135" s="23"/>
      <c r="F135" s="23"/>
      <c r="G135" s="95" t="str">
        <f t="shared" ref="G135:G159" si="165">IF(OR(E135&lt;&gt;"",F135&lt;&gt;""),E135*12+F135,"")</f>
        <v/>
      </c>
      <c r="H135" s="23"/>
      <c r="I135" s="23"/>
      <c r="J135" s="23"/>
      <c r="K135" s="23"/>
      <c r="L135" s="23"/>
      <c r="M135" s="12">
        <f t="shared" si="92"/>
        <v>0</v>
      </c>
      <c r="N135" s="23"/>
      <c r="O135" s="23"/>
      <c r="P135" s="23"/>
      <c r="Q135" s="23"/>
      <c r="R135" s="23">
        <v>0</v>
      </c>
      <c r="S135" s="23"/>
      <c r="T135" s="23"/>
      <c r="U135" s="115">
        <f t="shared" si="89"/>
        <v>0</v>
      </c>
      <c r="V135" s="105">
        <f t="shared" si="90"/>
        <v>0</v>
      </c>
      <c r="W135" s="60"/>
      <c r="X135" s="13" t="e">
        <f>IF((X132="通貨を選択"),NA(),INDEX(為替レート[100JPY当たり],MATCH(②給与情報!X132,為替レート[通貨],0),1))</f>
        <v>#N/A</v>
      </c>
      <c r="Y135" s="13" t="e">
        <f>IF((Y132="通貨を選択"),NA(),INDEX(為替レート[100JPY当たり],MATCH(②給与情報!Y132,為替レート[通貨],0),1))</f>
        <v>#N/A</v>
      </c>
      <c r="Z135" s="13" t="e">
        <f>IF((Z132="通貨を選択"),NA(),INDEX(為替レート[100JPY当たり],MATCH(②給与情報!Z132,為替レート[通貨],0),1))</f>
        <v>#N/A</v>
      </c>
      <c r="AA135" s="13" t="e">
        <f>IF((AA132="通貨を選択"),NA(),INDEX(為替レート[100JPY当たり],MATCH(②給与情報!AA132,為替レート[通貨],0),1))</f>
        <v>#N/A</v>
      </c>
      <c r="AB135" s="13" t="e">
        <f>IF((AB132="通貨を選択"),NA(),INDEX(為替レート[100JPY当たり],MATCH(②給与情報!AB132,為替レート[通貨],0),1))</f>
        <v>#N/A</v>
      </c>
      <c r="AD135" s="14">
        <f t="shared" si="164"/>
        <v>0</v>
      </c>
      <c r="AE135" s="14">
        <f t="shared" si="164"/>
        <v>0</v>
      </c>
      <c r="AF135" s="14">
        <f t="shared" si="164"/>
        <v>0</v>
      </c>
      <c r="AG135" s="14">
        <f t="shared" si="164"/>
        <v>0</v>
      </c>
      <c r="AH135" s="14">
        <f t="shared" si="164"/>
        <v>0</v>
      </c>
    </row>
    <row r="136" spans="1:34" s="13" customFormat="1" ht="15" customHeight="1" x14ac:dyDescent="0.3">
      <c r="A136" s="90" t="s">
        <v>53</v>
      </c>
      <c r="B136" s="11" t="s">
        <v>236</v>
      </c>
      <c r="C136" s="21"/>
      <c r="D136" s="118">
        <v>0</v>
      </c>
      <c r="E136" s="23"/>
      <c r="F136" s="23"/>
      <c r="G136" s="95" t="str">
        <f t="shared" si="165"/>
        <v/>
      </c>
      <c r="H136" s="23"/>
      <c r="I136" s="23"/>
      <c r="J136" s="23"/>
      <c r="K136" s="23"/>
      <c r="L136" s="23"/>
      <c r="M136" s="12">
        <f t="shared" si="92"/>
        <v>0</v>
      </c>
      <c r="N136" s="23"/>
      <c r="O136" s="23"/>
      <c r="P136" s="23"/>
      <c r="Q136" s="23"/>
      <c r="R136" s="23"/>
      <c r="S136" s="23"/>
      <c r="T136" s="23"/>
      <c r="U136" s="115">
        <f t="shared" si="89"/>
        <v>0</v>
      </c>
      <c r="V136" s="105">
        <f t="shared" si="90"/>
        <v>0</v>
      </c>
      <c r="W136" s="60"/>
      <c r="X136" s="13" t="e">
        <f>IF((X132="通貨を選択"),NA(),INDEX(為替レート[100JPY当たり],MATCH(②給与情報!X132,為替レート[通貨],0),1))</f>
        <v>#N/A</v>
      </c>
      <c r="Y136" s="13" t="e">
        <f>IF((Y132="通貨を選択"),NA(),INDEX(為替レート[100JPY当たり],MATCH(②給与情報!Y132,為替レート[通貨],0),1))</f>
        <v>#N/A</v>
      </c>
      <c r="Z136" s="13" t="e">
        <f>IF((Z132="通貨を選択"),NA(),INDEX(為替レート[100JPY当たり],MATCH(②給与情報!Z132,為替レート[通貨],0),1))</f>
        <v>#N/A</v>
      </c>
      <c r="AA136" s="13" t="e">
        <f>IF((AA132="通貨を選択"),NA(),INDEX(為替レート[100JPY当たり],MATCH(②給与情報!AA132,為替レート[通貨],0),1))</f>
        <v>#N/A</v>
      </c>
      <c r="AB136" s="13" t="e">
        <f>IF((AB132="通貨を選択"),NA(),INDEX(為替レート[100JPY当たり],MATCH(②給与情報!AB132,為替レート[通貨],0),1))</f>
        <v>#N/A</v>
      </c>
      <c r="AD136" s="14">
        <f t="shared" si="164"/>
        <v>0</v>
      </c>
      <c r="AE136" s="14">
        <f t="shared" si="164"/>
        <v>0</v>
      </c>
      <c r="AF136" s="14">
        <f t="shared" si="164"/>
        <v>0</v>
      </c>
      <c r="AG136" s="14">
        <f t="shared" si="164"/>
        <v>0</v>
      </c>
      <c r="AH136" s="14">
        <f t="shared" si="164"/>
        <v>0</v>
      </c>
    </row>
    <row r="137" spans="1:34" s="13" customFormat="1" ht="15" customHeight="1" x14ac:dyDescent="0.3">
      <c r="A137" s="90" t="s">
        <v>54</v>
      </c>
      <c r="B137" s="11" t="s">
        <v>236</v>
      </c>
      <c r="C137" s="21"/>
      <c r="D137" s="118">
        <v>0</v>
      </c>
      <c r="E137" s="23"/>
      <c r="F137" s="23"/>
      <c r="G137" s="95" t="str">
        <f t="shared" si="165"/>
        <v/>
      </c>
      <c r="H137" s="23"/>
      <c r="I137" s="23"/>
      <c r="J137" s="23"/>
      <c r="K137" s="23"/>
      <c r="L137" s="23"/>
      <c r="M137" s="12">
        <f t="shared" si="92"/>
        <v>0</v>
      </c>
      <c r="N137" s="23"/>
      <c r="O137" s="23"/>
      <c r="P137" s="23"/>
      <c r="Q137" s="23"/>
      <c r="R137" s="23"/>
      <c r="S137" s="23"/>
      <c r="T137" s="23"/>
      <c r="U137" s="115">
        <f t="shared" si="89"/>
        <v>0</v>
      </c>
      <c r="V137" s="105">
        <f t="shared" si="90"/>
        <v>0</v>
      </c>
      <c r="W137" s="60"/>
      <c r="X137" s="13" t="e">
        <f>IF((X132="通貨を選択"),NA(),INDEX(為替レート[100JPY当たり],MATCH(②給与情報!X132,為替レート[通貨],0),1))</f>
        <v>#N/A</v>
      </c>
      <c r="Y137" s="13" t="e">
        <f>IF((Y132="通貨を選択"),NA(),INDEX(為替レート[100JPY当たり],MATCH(②給与情報!Y132,為替レート[通貨],0),1))</f>
        <v>#N/A</v>
      </c>
      <c r="Z137" s="13" t="e">
        <f>IF((Z132="通貨を選択"),NA(),INDEX(為替レート[100JPY当たり],MATCH(②給与情報!Z132,為替レート[通貨],0),1))</f>
        <v>#N/A</v>
      </c>
      <c r="AA137" s="13" t="e">
        <f>IF((AA132="通貨を選択"),NA(),INDEX(為替レート[100JPY当たり],MATCH(②給与情報!AA132,為替レート[通貨],0),1))</f>
        <v>#N/A</v>
      </c>
      <c r="AB137" s="13" t="e">
        <f>IF((AB132="通貨を選択"),NA(),INDEX(為替レート[100JPY当たり],MATCH(②給与情報!AB132,為替レート[通貨],0),1))</f>
        <v>#N/A</v>
      </c>
      <c r="AD137" s="14">
        <f t="shared" si="164"/>
        <v>0</v>
      </c>
      <c r="AE137" s="14">
        <f t="shared" si="164"/>
        <v>0</v>
      </c>
      <c r="AF137" s="14">
        <f t="shared" si="164"/>
        <v>0</v>
      </c>
      <c r="AG137" s="14">
        <f t="shared" si="164"/>
        <v>0</v>
      </c>
      <c r="AH137" s="14">
        <f t="shared" si="164"/>
        <v>0</v>
      </c>
    </row>
    <row r="138" spans="1:34" s="13" customFormat="1" ht="15" customHeight="1" x14ac:dyDescent="0.3">
      <c r="A138" s="91" t="s">
        <v>55</v>
      </c>
      <c r="B138" s="15" t="s">
        <v>236</v>
      </c>
      <c r="C138" s="24"/>
      <c r="D138" s="119">
        <v>0</v>
      </c>
      <c r="E138" s="25"/>
      <c r="F138" s="25"/>
      <c r="G138" s="96" t="str">
        <f t="shared" si="165"/>
        <v/>
      </c>
      <c r="H138" s="25"/>
      <c r="I138" s="25"/>
      <c r="J138" s="25"/>
      <c r="K138" s="25"/>
      <c r="L138" s="25"/>
      <c r="M138" s="16">
        <f t="shared" si="92"/>
        <v>0</v>
      </c>
      <c r="N138" s="25"/>
      <c r="O138" s="25"/>
      <c r="P138" s="25"/>
      <c r="Q138" s="25"/>
      <c r="R138" s="25"/>
      <c r="S138" s="25"/>
      <c r="T138" s="25"/>
      <c r="U138" s="116">
        <f t="shared" si="89"/>
        <v>0</v>
      </c>
      <c r="V138" s="106">
        <f t="shared" si="90"/>
        <v>0</v>
      </c>
      <c r="W138" s="60"/>
      <c r="X138" s="13" t="e">
        <f>IF((X132="通貨を選択"),NA(),INDEX(為替レート[100JPY当たり],MATCH(②給与情報!X132,為替レート[通貨],0),1))</f>
        <v>#N/A</v>
      </c>
      <c r="Y138" s="13" t="e">
        <f>IF((Y132="通貨を選択"),NA(),INDEX(為替レート[100JPY当たり],MATCH(②給与情報!Y132,為替レート[通貨],0),1))</f>
        <v>#N/A</v>
      </c>
      <c r="Z138" s="13" t="e">
        <f>IF((Z132="通貨を選択"),NA(),INDEX(為替レート[100JPY当たり],MATCH(②給与情報!Z132,為替レート[通貨],0),1))</f>
        <v>#N/A</v>
      </c>
      <c r="AA138" s="13" t="e">
        <f>IF((AA132="通貨を選択"),NA(),INDEX(為替レート[100JPY当たり],MATCH(②給与情報!AA132,為替レート[通貨],0),1))</f>
        <v>#N/A</v>
      </c>
      <c r="AB138" s="13" t="e">
        <f>IF((AB132="通貨を選択"),NA(),INDEX(為替レート[100JPY当たり],MATCH(②給与情報!AB132,為替レート[通貨],0),1))</f>
        <v>#N/A</v>
      </c>
      <c r="AD138" s="14">
        <f t="shared" si="164"/>
        <v>0</v>
      </c>
      <c r="AE138" s="14">
        <f t="shared" si="164"/>
        <v>0</v>
      </c>
      <c r="AF138" s="14">
        <f t="shared" si="164"/>
        <v>0</v>
      </c>
      <c r="AG138" s="14">
        <f t="shared" si="164"/>
        <v>0</v>
      </c>
      <c r="AH138" s="14">
        <f t="shared" si="164"/>
        <v>0</v>
      </c>
    </row>
    <row r="139" spans="1:34" ht="30" customHeight="1" x14ac:dyDescent="0.3">
      <c r="A139" s="89" t="s">
        <v>184</v>
      </c>
      <c r="B139" s="4"/>
      <c r="C139" s="92"/>
      <c r="D139" s="93"/>
      <c r="E139" s="94" t="s">
        <v>7</v>
      </c>
      <c r="F139" s="94" t="s">
        <v>7</v>
      </c>
      <c r="G139" s="94" t="s">
        <v>7</v>
      </c>
      <c r="H139" s="26" t="s">
        <v>68</v>
      </c>
      <c r="I139" s="26" t="s">
        <v>68</v>
      </c>
      <c r="J139" s="26" t="s">
        <v>68</v>
      </c>
      <c r="K139" s="26" t="s">
        <v>68</v>
      </c>
      <c r="L139" s="26" t="s">
        <v>68</v>
      </c>
      <c r="M139" s="19" t="s">
        <v>7</v>
      </c>
      <c r="N139" s="114" t="s">
        <v>7</v>
      </c>
      <c r="O139" s="114" t="s">
        <v>7</v>
      </c>
      <c r="P139" s="114" t="s">
        <v>7</v>
      </c>
      <c r="Q139" s="114" t="s">
        <v>7</v>
      </c>
      <c r="R139" s="114" t="s">
        <v>7</v>
      </c>
      <c r="S139" s="114" t="s">
        <v>7</v>
      </c>
      <c r="T139" s="114" t="s">
        <v>7</v>
      </c>
      <c r="U139" s="114" t="s">
        <v>7</v>
      </c>
      <c r="V139" s="88" t="s">
        <v>7</v>
      </c>
      <c r="W139" s="57"/>
      <c r="X139" s="1" t="str">
        <f t="shared" ref="X139" si="166">H139</f>
        <v>通貨を選択</v>
      </c>
      <c r="Y139" s="1" t="str">
        <f t="shared" ref="Y139" si="167">I139</f>
        <v>通貨を選択</v>
      </c>
      <c r="Z139" s="1" t="str">
        <f t="shared" ref="Z139" si="168">J139</f>
        <v>通貨を選択</v>
      </c>
      <c r="AA139" s="1" t="str">
        <f t="shared" ref="AA139" si="169">K139</f>
        <v>通貨を選択</v>
      </c>
      <c r="AB139" s="1" t="str">
        <f t="shared" ref="AB139" si="170">L139</f>
        <v>通貨を選択</v>
      </c>
      <c r="AD139" s="1" t="s">
        <v>7</v>
      </c>
      <c r="AE139" s="1" t="s">
        <v>7</v>
      </c>
      <c r="AF139" s="1" t="s">
        <v>7</v>
      </c>
      <c r="AG139" s="1" t="s">
        <v>7</v>
      </c>
      <c r="AH139" s="1" t="s">
        <v>7</v>
      </c>
    </row>
    <row r="140" spans="1:34" s="13" customFormat="1" ht="15" customHeight="1" x14ac:dyDescent="0.3">
      <c r="A140" s="90" t="s">
        <v>50</v>
      </c>
      <c r="B140" s="11" t="s">
        <v>237</v>
      </c>
      <c r="C140" s="21"/>
      <c r="D140" s="22"/>
      <c r="E140" s="23"/>
      <c r="F140" s="23"/>
      <c r="G140" s="95" t="str">
        <f t="shared" si="165"/>
        <v/>
      </c>
      <c r="H140" s="23"/>
      <c r="I140" s="23"/>
      <c r="J140" s="23"/>
      <c r="K140" s="23"/>
      <c r="L140" s="23"/>
      <c r="M140" s="12">
        <f t="shared" ref="M140" si="171">SUM(AD140:AH140)*12</f>
        <v>0</v>
      </c>
      <c r="N140" s="23"/>
      <c r="O140" s="23"/>
      <c r="P140" s="23"/>
      <c r="Q140" s="23"/>
      <c r="R140" s="23">
        <v>0</v>
      </c>
      <c r="S140" s="23"/>
      <c r="T140" s="23"/>
      <c r="U140" s="115">
        <f t="shared" ref="U140:U159" si="172">SUM(N140,P140:T140)*12+O140</f>
        <v>0</v>
      </c>
      <c r="V140" s="105">
        <f t="shared" ref="V140:V159" si="173">M140+U140</f>
        <v>0</v>
      </c>
      <c r="W140" s="60"/>
      <c r="X140" s="13" t="e">
        <f>IF((X139="通貨を選択"),NA(),INDEX(為替レート[100JPY当たり],MATCH(②給与情報!X139,為替レート[通貨],0),1))</f>
        <v>#N/A</v>
      </c>
      <c r="Y140" s="13" t="e">
        <f>IF((Y139="通貨を選択"),NA(),INDEX(為替レート[100JPY当たり],MATCH(②給与情報!Y139,為替レート[通貨],0),1))</f>
        <v>#N/A</v>
      </c>
      <c r="Z140" s="13" t="e">
        <f>IF((Z139="通貨を選択"),NA(),INDEX(為替レート[100JPY当たり],MATCH(②給与情報!Z139,為替レート[通貨],0),1))</f>
        <v>#N/A</v>
      </c>
      <c r="AA140" s="13" t="e">
        <f>IF((AA139="通貨を選択"),NA(),INDEX(為替レート[100JPY当たり],MATCH(②給与情報!AA139,為替レート[通貨],0),1))</f>
        <v>#N/A</v>
      </c>
      <c r="AB140" s="13" t="e">
        <f>IF((AB139="通貨を選択"),NA(),INDEX(為替レート[100JPY当たり],MATCH(②給与情報!AB139,為替レート[通貨],0),1))</f>
        <v>#N/A</v>
      </c>
      <c r="AD140" s="14">
        <f t="shared" ref="AD140:AH145" si="174">IF(H140&lt;&gt;"",H140/X140*100,0)</f>
        <v>0</v>
      </c>
      <c r="AE140" s="14">
        <f t="shared" si="174"/>
        <v>0</v>
      </c>
      <c r="AF140" s="14">
        <f t="shared" si="174"/>
        <v>0</v>
      </c>
      <c r="AG140" s="14">
        <f t="shared" si="174"/>
        <v>0</v>
      </c>
      <c r="AH140" s="14">
        <f t="shared" si="174"/>
        <v>0</v>
      </c>
    </row>
    <row r="141" spans="1:34" s="13" customFormat="1" ht="15" customHeight="1" x14ac:dyDescent="0.3">
      <c r="A141" s="90" t="s">
        <v>51</v>
      </c>
      <c r="B141" s="11" t="s">
        <v>237</v>
      </c>
      <c r="C141" s="21"/>
      <c r="D141" s="22"/>
      <c r="E141" s="23"/>
      <c r="F141" s="23"/>
      <c r="G141" s="95" t="str">
        <f t="shared" si="165"/>
        <v/>
      </c>
      <c r="H141" s="23"/>
      <c r="I141" s="23"/>
      <c r="J141" s="23"/>
      <c r="K141" s="23"/>
      <c r="L141" s="23"/>
      <c r="M141" s="12">
        <f t="shared" si="92"/>
        <v>0</v>
      </c>
      <c r="N141" s="23"/>
      <c r="O141" s="23"/>
      <c r="P141" s="23"/>
      <c r="Q141" s="23"/>
      <c r="R141" s="23">
        <v>0</v>
      </c>
      <c r="S141" s="23"/>
      <c r="T141" s="23"/>
      <c r="U141" s="115">
        <f t="shared" si="172"/>
        <v>0</v>
      </c>
      <c r="V141" s="105">
        <f t="shared" si="173"/>
        <v>0</v>
      </c>
      <c r="W141" s="60"/>
      <c r="X141" s="13" t="e">
        <f>IF((X139="通貨を選択"),NA(),INDEX(為替レート[100JPY当たり],MATCH(②給与情報!X139,為替レート[通貨],0),1))</f>
        <v>#N/A</v>
      </c>
      <c r="Y141" s="13" t="e">
        <f>IF((Y139="通貨を選択"),NA(),INDEX(為替レート[100JPY当たり],MATCH(②給与情報!Y139,為替レート[通貨],0),1))</f>
        <v>#N/A</v>
      </c>
      <c r="Z141" s="13" t="e">
        <f>IF((Z139="通貨を選択"),NA(),INDEX(為替レート[100JPY当たり],MATCH(②給与情報!Z139,為替レート[通貨],0),1))</f>
        <v>#N/A</v>
      </c>
      <c r="AA141" s="13" t="e">
        <f>IF((AA139="通貨を選択"),NA(),INDEX(為替レート[100JPY当たり],MATCH(②給与情報!AA139,為替レート[通貨],0),1))</f>
        <v>#N/A</v>
      </c>
      <c r="AB141" s="13" t="e">
        <f>IF((AB139="通貨を選択"),NA(),INDEX(為替レート[100JPY当たり],MATCH(②給与情報!AB139,為替レート[通貨],0),1))</f>
        <v>#N/A</v>
      </c>
      <c r="AD141" s="14">
        <f t="shared" si="174"/>
        <v>0</v>
      </c>
      <c r="AE141" s="14">
        <f t="shared" si="174"/>
        <v>0</v>
      </c>
      <c r="AF141" s="14">
        <f t="shared" si="174"/>
        <v>0</v>
      </c>
      <c r="AG141" s="14">
        <f t="shared" si="174"/>
        <v>0</v>
      </c>
      <c r="AH141" s="14">
        <f t="shared" si="174"/>
        <v>0</v>
      </c>
    </row>
    <row r="142" spans="1:34" s="13" customFormat="1" ht="15" customHeight="1" x14ac:dyDescent="0.3">
      <c r="A142" s="90" t="s">
        <v>52</v>
      </c>
      <c r="B142" s="11" t="s">
        <v>237</v>
      </c>
      <c r="C142" s="21"/>
      <c r="D142" s="22"/>
      <c r="E142" s="23"/>
      <c r="F142" s="23"/>
      <c r="G142" s="95" t="str">
        <f t="shared" si="165"/>
        <v/>
      </c>
      <c r="H142" s="23"/>
      <c r="I142" s="23"/>
      <c r="J142" s="23"/>
      <c r="K142" s="23"/>
      <c r="L142" s="23"/>
      <c r="M142" s="12">
        <f t="shared" si="92"/>
        <v>0</v>
      </c>
      <c r="N142" s="23"/>
      <c r="O142" s="23"/>
      <c r="P142" s="23"/>
      <c r="Q142" s="23"/>
      <c r="R142" s="23">
        <v>0</v>
      </c>
      <c r="S142" s="23"/>
      <c r="T142" s="23"/>
      <c r="U142" s="115">
        <f t="shared" si="172"/>
        <v>0</v>
      </c>
      <c r="V142" s="105">
        <f t="shared" si="173"/>
        <v>0</v>
      </c>
      <c r="W142" s="60"/>
      <c r="X142" s="13" t="e">
        <f>IF((X139="通貨を選択"),NA(),INDEX(為替レート[100JPY当たり],MATCH(②給与情報!X139,為替レート[通貨],0),1))</f>
        <v>#N/A</v>
      </c>
      <c r="Y142" s="13" t="e">
        <f>IF((Y139="通貨を選択"),NA(),INDEX(為替レート[100JPY当たり],MATCH(②給与情報!Y139,為替レート[通貨],0),1))</f>
        <v>#N/A</v>
      </c>
      <c r="Z142" s="13" t="e">
        <f>IF((Z139="通貨を選択"),NA(),INDEX(為替レート[100JPY当たり],MATCH(②給与情報!Z139,為替レート[通貨],0),1))</f>
        <v>#N/A</v>
      </c>
      <c r="AA142" s="13" t="e">
        <f>IF((AA139="通貨を選択"),NA(),INDEX(為替レート[100JPY当たり],MATCH(②給与情報!AA139,為替レート[通貨],0),1))</f>
        <v>#N/A</v>
      </c>
      <c r="AB142" s="13" t="e">
        <f>IF((AB139="通貨を選択"),NA(),INDEX(為替レート[100JPY当たり],MATCH(②給与情報!AB139,為替レート[通貨],0),1))</f>
        <v>#N/A</v>
      </c>
      <c r="AD142" s="14">
        <f t="shared" si="174"/>
        <v>0</v>
      </c>
      <c r="AE142" s="14">
        <f t="shared" si="174"/>
        <v>0</v>
      </c>
      <c r="AF142" s="14">
        <f t="shared" si="174"/>
        <v>0</v>
      </c>
      <c r="AG142" s="14">
        <f t="shared" si="174"/>
        <v>0</v>
      </c>
      <c r="AH142" s="14">
        <f t="shared" si="174"/>
        <v>0</v>
      </c>
    </row>
    <row r="143" spans="1:34" s="13" customFormat="1" ht="15" customHeight="1" x14ac:dyDescent="0.3">
      <c r="A143" s="90" t="s">
        <v>53</v>
      </c>
      <c r="B143" s="11" t="s">
        <v>237</v>
      </c>
      <c r="C143" s="21"/>
      <c r="D143" s="118">
        <v>0</v>
      </c>
      <c r="E143" s="23"/>
      <c r="F143" s="23"/>
      <c r="G143" s="95" t="str">
        <f t="shared" si="165"/>
        <v/>
      </c>
      <c r="H143" s="23"/>
      <c r="I143" s="23"/>
      <c r="J143" s="23"/>
      <c r="K143" s="23"/>
      <c r="L143" s="23"/>
      <c r="M143" s="12">
        <f t="shared" ref="M143:M159" si="175">SUM(AD143:AH143)*12</f>
        <v>0</v>
      </c>
      <c r="N143" s="23"/>
      <c r="O143" s="23"/>
      <c r="P143" s="23"/>
      <c r="Q143" s="23"/>
      <c r="R143" s="23"/>
      <c r="S143" s="23"/>
      <c r="T143" s="23"/>
      <c r="U143" s="115">
        <f t="shared" si="172"/>
        <v>0</v>
      </c>
      <c r="V143" s="105">
        <f t="shared" si="173"/>
        <v>0</v>
      </c>
      <c r="W143" s="60"/>
      <c r="X143" s="13" t="e">
        <f>IF((X139="通貨を選択"),NA(),INDEX(為替レート[100JPY当たり],MATCH(②給与情報!X139,為替レート[通貨],0),1))</f>
        <v>#N/A</v>
      </c>
      <c r="Y143" s="13" t="e">
        <f>IF((Y139="通貨を選択"),NA(),INDEX(為替レート[100JPY当たり],MATCH(②給与情報!Y139,為替レート[通貨],0),1))</f>
        <v>#N/A</v>
      </c>
      <c r="Z143" s="13" t="e">
        <f>IF((Z139="通貨を選択"),NA(),INDEX(為替レート[100JPY当たり],MATCH(②給与情報!Z139,為替レート[通貨],0),1))</f>
        <v>#N/A</v>
      </c>
      <c r="AA143" s="13" t="e">
        <f>IF((AA139="通貨を選択"),NA(),INDEX(為替レート[100JPY当たり],MATCH(②給与情報!AA139,為替レート[通貨],0),1))</f>
        <v>#N/A</v>
      </c>
      <c r="AB143" s="13" t="e">
        <f>IF((AB139="通貨を選択"),NA(),INDEX(為替レート[100JPY当たり],MATCH(②給与情報!AB139,為替レート[通貨],0),1))</f>
        <v>#N/A</v>
      </c>
      <c r="AD143" s="14">
        <f t="shared" si="174"/>
        <v>0</v>
      </c>
      <c r="AE143" s="14">
        <f t="shared" si="174"/>
        <v>0</v>
      </c>
      <c r="AF143" s="14">
        <f t="shared" si="174"/>
        <v>0</v>
      </c>
      <c r="AG143" s="14">
        <f t="shared" si="174"/>
        <v>0</v>
      </c>
      <c r="AH143" s="14">
        <f t="shared" si="174"/>
        <v>0</v>
      </c>
    </row>
    <row r="144" spans="1:34" s="13" customFormat="1" ht="15" customHeight="1" x14ac:dyDescent="0.3">
      <c r="A144" s="90" t="s">
        <v>54</v>
      </c>
      <c r="B144" s="11" t="s">
        <v>237</v>
      </c>
      <c r="C144" s="21"/>
      <c r="D144" s="118">
        <v>0</v>
      </c>
      <c r="E144" s="23"/>
      <c r="F144" s="23"/>
      <c r="G144" s="95" t="str">
        <f t="shared" si="165"/>
        <v/>
      </c>
      <c r="H144" s="23"/>
      <c r="I144" s="23"/>
      <c r="J144" s="23"/>
      <c r="K144" s="23"/>
      <c r="L144" s="23"/>
      <c r="M144" s="12">
        <f t="shared" si="175"/>
        <v>0</v>
      </c>
      <c r="N144" s="23"/>
      <c r="O144" s="23"/>
      <c r="P144" s="23"/>
      <c r="Q144" s="23"/>
      <c r="R144" s="23"/>
      <c r="S144" s="23"/>
      <c r="T144" s="23"/>
      <c r="U144" s="115">
        <f t="shared" si="172"/>
        <v>0</v>
      </c>
      <c r="V144" s="105">
        <f t="shared" si="173"/>
        <v>0</v>
      </c>
      <c r="W144" s="60"/>
      <c r="X144" s="13" t="e">
        <f>IF((X139="通貨を選択"),NA(),INDEX(為替レート[100JPY当たり],MATCH(②給与情報!X139,為替レート[通貨],0),1))</f>
        <v>#N/A</v>
      </c>
      <c r="Y144" s="13" t="e">
        <f>IF((Y139="通貨を選択"),NA(),INDEX(為替レート[100JPY当たり],MATCH(②給与情報!Y139,為替レート[通貨],0),1))</f>
        <v>#N/A</v>
      </c>
      <c r="Z144" s="13" t="e">
        <f>IF((Z139="通貨を選択"),NA(),INDEX(為替レート[100JPY当たり],MATCH(②給与情報!Z139,為替レート[通貨],0),1))</f>
        <v>#N/A</v>
      </c>
      <c r="AA144" s="13" t="e">
        <f>IF((AA139="通貨を選択"),NA(),INDEX(為替レート[100JPY当たり],MATCH(②給与情報!AA139,為替レート[通貨],0),1))</f>
        <v>#N/A</v>
      </c>
      <c r="AB144" s="13" t="e">
        <f>IF((AB139="通貨を選択"),NA(),INDEX(為替レート[100JPY当たり],MATCH(②給与情報!AB139,為替レート[通貨],0),1))</f>
        <v>#N/A</v>
      </c>
      <c r="AD144" s="14">
        <f t="shared" si="174"/>
        <v>0</v>
      </c>
      <c r="AE144" s="14">
        <f t="shared" si="174"/>
        <v>0</v>
      </c>
      <c r="AF144" s="14">
        <f t="shared" si="174"/>
        <v>0</v>
      </c>
      <c r="AG144" s="14">
        <f t="shared" si="174"/>
        <v>0</v>
      </c>
      <c r="AH144" s="14">
        <f t="shared" si="174"/>
        <v>0</v>
      </c>
    </row>
    <row r="145" spans="1:34" s="13" customFormat="1" ht="15" customHeight="1" x14ac:dyDescent="0.3">
      <c r="A145" s="91" t="s">
        <v>55</v>
      </c>
      <c r="B145" s="15" t="s">
        <v>237</v>
      </c>
      <c r="C145" s="24"/>
      <c r="D145" s="119">
        <v>0</v>
      </c>
      <c r="E145" s="25"/>
      <c r="F145" s="25"/>
      <c r="G145" s="96" t="str">
        <f t="shared" si="165"/>
        <v/>
      </c>
      <c r="H145" s="25"/>
      <c r="I145" s="25"/>
      <c r="J145" s="25"/>
      <c r="K145" s="25"/>
      <c r="L145" s="25"/>
      <c r="M145" s="16">
        <f t="shared" si="175"/>
        <v>0</v>
      </c>
      <c r="N145" s="25"/>
      <c r="O145" s="25"/>
      <c r="P145" s="25"/>
      <c r="Q145" s="25"/>
      <c r="R145" s="25"/>
      <c r="S145" s="25"/>
      <c r="T145" s="25"/>
      <c r="U145" s="116">
        <f t="shared" si="172"/>
        <v>0</v>
      </c>
      <c r="V145" s="106">
        <f t="shared" si="173"/>
        <v>0</v>
      </c>
      <c r="W145" s="60"/>
      <c r="X145" s="13" t="e">
        <f>IF((X139="通貨を選択"),NA(),INDEX(為替レート[100JPY当たり],MATCH(②給与情報!X139,為替レート[通貨],0),1))</f>
        <v>#N/A</v>
      </c>
      <c r="Y145" s="13" t="e">
        <f>IF((Y139="通貨を選択"),NA(),INDEX(為替レート[100JPY当たり],MATCH(②給与情報!Y139,為替レート[通貨],0),1))</f>
        <v>#N/A</v>
      </c>
      <c r="Z145" s="13" t="e">
        <f>IF((Z139="通貨を選択"),NA(),INDEX(為替レート[100JPY当たり],MATCH(②給与情報!Z139,為替レート[通貨],0),1))</f>
        <v>#N/A</v>
      </c>
      <c r="AA145" s="13" t="e">
        <f>IF((AA139="通貨を選択"),NA(),INDEX(為替レート[100JPY当たり],MATCH(②給与情報!AA139,為替レート[通貨],0),1))</f>
        <v>#N/A</v>
      </c>
      <c r="AB145" s="13" t="e">
        <f>IF((AB139="通貨を選択"),NA(),INDEX(為替レート[100JPY当たり],MATCH(②給与情報!AB139,為替レート[通貨],0),1))</f>
        <v>#N/A</v>
      </c>
      <c r="AD145" s="14">
        <f t="shared" si="174"/>
        <v>0</v>
      </c>
      <c r="AE145" s="14">
        <f t="shared" si="174"/>
        <v>0</v>
      </c>
      <c r="AF145" s="14">
        <f t="shared" si="174"/>
        <v>0</v>
      </c>
      <c r="AG145" s="14">
        <f t="shared" si="174"/>
        <v>0</v>
      </c>
      <c r="AH145" s="14">
        <f t="shared" si="174"/>
        <v>0</v>
      </c>
    </row>
    <row r="146" spans="1:34" ht="30" customHeight="1" x14ac:dyDescent="0.3">
      <c r="A146" s="89" t="s">
        <v>164</v>
      </c>
      <c r="B146" s="4"/>
      <c r="C146" s="92"/>
      <c r="D146" s="93"/>
      <c r="E146" s="94" t="s">
        <v>7</v>
      </c>
      <c r="F146" s="94" t="s">
        <v>7</v>
      </c>
      <c r="G146" s="94" t="s">
        <v>7</v>
      </c>
      <c r="H146" s="26" t="s">
        <v>68</v>
      </c>
      <c r="I146" s="26" t="s">
        <v>68</v>
      </c>
      <c r="J146" s="26" t="s">
        <v>68</v>
      </c>
      <c r="K146" s="26" t="s">
        <v>68</v>
      </c>
      <c r="L146" s="26" t="s">
        <v>68</v>
      </c>
      <c r="M146" s="19" t="s">
        <v>7</v>
      </c>
      <c r="N146" s="114" t="s">
        <v>7</v>
      </c>
      <c r="O146" s="114" t="s">
        <v>7</v>
      </c>
      <c r="P146" s="114" t="s">
        <v>7</v>
      </c>
      <c r="Q146" s="114" t="s">
        <v>7</v>
      </c>
      <c r="R146" s="114" t="s">
        <v>7</v>
      </c>
      <c r="S146" s="114" t="s">
        <v>7</v>
      </c>
      <c r="T146" s="114" t="s">
        <v>7</v>
      </c>
      <c r="U146" s="114" t="s">
        <v>7</v>
      </c>
      <c r="V146" s="88" t="s">
        <v>7</v>
      </c>
      <c r="W146" s="57"/>
      <c r="X146" s="1" t="str">
        <f t="shared" ref="X146" si="176">H146</f>
        <v>通貨を選択</v>
      </c>
      <c r="Y146" s="1" t="str">
        <f t="shared" ref="Y146" si="177">I146</f>
        <v>通貨を選択</v>
      </c>
      <c r="Z146" s="1" t="str">
        <f t="shared" ref="Z146" si="178">J146</f>
        <v>通貨を選択</v>
      </c>
      <c r="AA146" s="1" t="str">
        <f t="shared" ref="AA146" si="179">K146</f>
        <v>通貨を選択</v>
      </c>
      <c r="AB146" s="1" t="str">
        <f t="shared" ref="AB146" si="180">L146</f>
        <v>通貨を選択</v>
      </c>
      <c r="AD146" s="1" t="s">
        <v>7</v>
      </c>
      <c r="AE146" s="1" t="s">
        <v>7</v>
      </c>
      <c r="AF146" s="1" t="s">
        <v>7</v>
      </c>
      <c r="AG146" s="1" t="s">
        <v>7</v>
      </c>
      <c r="AH146" s="1" t="s">
        <v>7</v>
      </c>
    </row>
    <row r="147" spans="1:34" s="13" customFormat="1" ht="15" customHeight="1" x14ac:dyDescent="0.3">
      <c r="A147" s="90" t="s">
        <v>50</v>
      </c>
      <c r="B147" s="11" t="s">
        <v>238</v>
      </c>
      <c r="C147" s="21"/>
      <c r="D147" s="22"/>
      <c r="E147" s="23"/>
      <c r="F147" s="23"/>
      <c r="G147" s="95" t="str">
        <f t="shared" si="165"/>
        <v/>
      </c>
      <c r="H147" s="23"/>
      <c r="I147" s="23"/>
      <c r="J147" s="23"/>
      <c r="K147" s="23"/>
      <c r="L147" s="23"/>
      <c r="M147" s="12">
        <f t="shared" ref="M147" si="181">SUM(AD147:AH147)*12</f>
        <v>0</v>
      </c>
      <c r="N147" s="23"/>
      <c r="O147" s="23"/>
      <c r="P147" s="23"/>
      <c r="Q147" s="23"/>
      <c r="R147" s="23">
        <v>0</v>
      </c>
      <c r="S147" s="23"/>
      <c r="T147" s="23"/>
      <c r="U147" s="115">
        <f t="shared" ref="U147" si="182">SUM(N147,P147:T147)*12+O147</f>
        <v>0</v>
      </c>
      <c r="V147" s="105">
        <f t="shared" ref="V147" si="183">M147+U147</f>
        <v>0</v>
      </c>
      <c r="W147" s="60"/>
      <c r="X147" s="13" t="e">
        <f>IF((X146="通貨を選択"),NA(),INDEX(為替レート[100JPY当たり],MATCH(②給与情報!X146,為替レート[通貨],0),1))</f>
        <v>#N/A</v>
      </c>
      <c r="Y147" s="13" t="e">
        <f>IF((Y146="通貨を選択"),NA(),INDEX(為替レート[100JPY当たり],MATCH(②給与情報!Y146,為替レート[通貨],0),1))</f>
        <v>#N/A</v>
      </c>
      <c r="Z147" s="13" t="e">
        <f>IF((Z146="通貨を選択"),NA(),INDEX(為替レート[100JPY当たり],MATCH(②給与情報!Z146,為替レート[通貨],0),1))</f>
        <v>#N/A</v>
      </c>
      <c r="AA147" s="13" t="e">
        <f>IF((AA146="通貨を選択"),NA(),INDEX(為替レート[100JPY当たり],MATCH(②給与情報!AA146,為替レート[通貨],0),1))</f>
        <v>#N/A</v>
      </c>
      <c r="AB147" s="13" t="e">
        <f>IF((AB146="通貨を選択"),NA(),INDEX(為替レート[100JPY当たり],MATCH(②給与情報!AB146,為替レート[通貨],0),1))</f>
        <v>#N/A</v>
      </c>
      <c r="AD147" s="14">
        <f t="shared" ref="AD147:AH152" si="184">IF(H147&lt;&gt;"",H147/X147*100,0)</f>
        <v>0</v>
      </c>
      <c r="AE147" s="14">
        <f t="shared" si="184"/>
        <v>0</v>
      </c>
      <c r="AF147" s="14">
        <f t="shared" si="184"/>
        <v>0</v>
      </c>
      <c r="AG147" s="14">
        <f t="shared" si="184"/>
        <v>0</v>
      </c>
      <c r="AH147" s="14">
        <f t="shared" si="184"/>
        <v>0</v>
      </c>
    </row>
    <row r="148" spans="1:34" s="13" customFormat="1" ht="15" customHeight="1" x14ac:dyDescent="0.3">
      <c r="A148" s="90" t="s">
        <v>51</v>
      </c>
      <c r="B148" s="11" t="s">
        <v>238</v>
      </c>
      <c r="C148" s="21"/>
      <c r="D148" s="22"/>
      <c r="E148" s="23"/>
      <c r="F148" s="23"/>
      <c r="G148" s="95" t="str">
        <f t="shared" si="165"/>
        <v/>
      </c>
      <c r="H148" s="23"/>
      <c r="I148" s="23"/>
      <c r="J148" s="23"/>
      <c r="K148" s="23"/>
      <c r="L148" s="23"/>
      <c r="M148" s="12">
        <f t="shared" si="175"/>
        <v>0</v>
      </c>
      <c r="N148" s="23"/>
      <c r="O148" s="23"/>
      <c r="P148" s="23"/>
      <c r="Q148" s="23"/>
      <c r="R148" s="23">
        <v>0</v>
      </c>
      <c r="S148" s="23"/>
      <c r="T148" s="23"/>
      <c r="U148" s="115">
        <f t="shared" si="172"/>
        <v>0</v>
      </c>
      <c r="V148" s="105">
        <f t="shared" si="173"/>
        <v>0</v>
      </c>
      <c r="W148" s="60"/>
      <c r="X148" s="13" t="e">
        <f>IF((X146="通貨を選択"),NA(),INDEX(為替レート[100JPY当たり],MATCH(②給与情報!X146,為替レート[通貨],0),1))</f>
        <v>#N/A</v>
      </c>
      <c r="Y148" s="13" t="e">
        <f>IF((Y146="通貨を選択"),NA(),INDEX(為替レート[100JPY当たり],MATCH(②給与情報!Y146,為替レート[通貨],0),1))</f>
        <v>#N/A</v>
      </c>
      <c r="Z148" s="13" t="e">
        <f>IF((Z146="通貨を選択"),NA(),INDEX(為替レート[100JPY当たり],MATCH(②給与情報!Z146,為替レート[通貨],0),1))</f>
        <v>#N/A</v>
      </c>
      <c r="AA148" s="13" t="e">
        <f>IF((AA146="通貨を選択"),NA(),INDEX(為替レート[100JPY当たり],MATCH(②給与情報!AA146,為替レート[通貨],0),1))</f>
        <v>#N/A</v>
      </c>
      <c r="AB148" s="13" t="e">
        <f>IF((AB146="通貨を選択"),NA(),INDEX(為替レート[100JPY当たり],MATCH(②給与情報!AB146,為替レート[通貨],0),1))</f>
        <v>#N/A</v>
      </c>
      <c r="AD148" s="14">
        <f t="shared" si="184"/>
        <v>0</v>
      </c>
      <c r="AE148" s="14">
        <f t="shared" si="184"/>
        <v>0</v>
      </c>
      <c r="AF148" s="14">
        <f t="shared" si="184"/>
        <v>0</v>
      </c>
      <c r="AG148" s="14">
        <f t="shared" si="184"/>
        <v>0</v>
      </c>
      <c r="AH148" s="14">
        <f t="shared" si="184"/>
        <v>0</v>
      </c>
    </row>
    <row r="149" spans="1:34" s="13" customFormat="1" ht="15" customHeight="1" x14ac:dyDescent="0.3">
      <c r="A149" s="90" t="s">
        <v>52</v>
      </c>
      <c r="B149" s="11" t="s">
        <v>238</v>
      </c>
      <c r="C149" s="21"/>
      <c r="D149" s="22"/>
      <c r="E149" s="23"/>
      <c r="F149" s="23"/>
      <c r="G149" s="95" t="str">
        <f t="shared" si="165"/>
        <v/>
      </c>
      <c r="H149" s="23"/>
      <c r="I149" s="23"/>
      <c r="J149" s="23"/>
      <c r="K149" s="23"/>
      <c r="L149" s="23"/>
      <c r="M149" s="12">
        <f t="shared" si="175"/>
        <v>0</v>
      </c>
      <c r="N149" s="23"/>
      <c r="O149" s="23"/>
      <c r="P149" s="23"/>
      <c r="Q149" s="23"/>
      <c r="R149" s="23">
        <v>0</v>
      </c>
      <c r="S149" s="23"/>
      <c r="T149" s="23"/>
      <c r="U149" s="115">
        <f t="shared" si="172"/>
        <v>0</v>
      </c>
      <c r="V149" s="105">
        <f t="shared" si="173"/>
        <v>0</v>
      </c>
      <c r="W149" s="60"/>
      <c r="X149" s="13" t="e">
        <f>IF((X146="通貨を選択"),NA(),INDEX(為替レート[100JPY当たり],MATCH(②給与情報!X146,為替レート[通貨],0),1))</f>
        <v>#N/A</v>
      </c>
      <c r="Y149" s="13" t="e">
        <f>IF((Y146="通貨を選択"),NA(),INDEX(為替レート[100JPY当たり],MATCH(②給与情報!Y146,為替レート[通貨],0),1))</f>
        <v>#N/A</v>
      </c>
      <c r="Z149" s="13" t="e">
        <f>IF((Z146="通貨を選択"),NA(),INDEX(為替レート[100JPY当たり],MATCH(②給与情報!Z146,為替レート[通貨],0),1))</f>
        <v>#N/A</v>
      </c>
      <c r="AA149" s="13" t="e">
        <f>IF((AA146="通貨を選択"),NA(),INDEX(為替レート[100JPY当たり],MATCH(②給与情報!AA146,為替レート[通貨],0),1))</f>
        <v>#N/A</v>
      </c>
      <c r="AB149" s="13" t="e">
        <f>IF((AB146="通貨を選択"),NA(),INDEX(為替レート[100JPY当たり],MATCH(②給与情報!AB146,為替レート[通貨],0),1))</f>
        <v>#N/A</v>
      </c>
      <c r="AD149" s="14">
        <f t="shared" si="184"/>
        <v>0</v>
      </c>
      <c r="AE149" s="14">
        <f t="shared" si="184"/>
        <v>0</v>
      </c>
      <c r="AF149" s="14">
        <f t="shared" si="184"/>
        <v>0</v>
      </c>
      <c r="AG149" s="14">
        <f t="shared" si="184"/>
        <v>0</v>
      </c>
      <c r="AH149" s="14">
        <f t="shared" si="184"/>
        <v>0</v>
      </c>
    </row>
    <row r="150" spans="1:34" s="13" customFormat="1" ht="15" customHeight="1" x14ac:dyDescent="0.3">
      <c r="A150" s="90" t="s">
        <v>53</v>
      </c>
      <c r="B150" s="11" t="s">
        <v>238</v>
      </c>
      <c r="C150" s="21"/>
      <c r="D150" s="118">
        <v>0</v>
      </c>
      <c r="E150" s="23"/>
      <c r="F150" s="23"/>
      <c r="G150" s="95" t="str">
        <f t="shared" si="165"/>
        <v/>
      </c>
      <c r="H150" s="23"/>
      <c r="I150" s="23"/>
      <c r="J150" s="23"/>
      <c r="K150" s="23"/>
      <c r="L150" s="23"/>
      <c r="M150" s="12">
        <f t="shared" si="175"/>
        <v>0</v>
      </c>
      <c r="N150" s="23"/>
      <c r="O150" s="23"/>
      <c r="P150" s="23"/>
      <c r="Q150" s="23"/>
      <c r="R150" s="23"/>
      <c r="S150" s="23"/>
      <c r="T150" s="23"/>
      <c r="U150" s="115">
        <f t="shared" si="172"/>
        <v>0</v>
      </c>
      <c r="V150" s="105">
        <f t="shared" si="173"/>
        <v>0</v>
      </c>
      <c r="W150" s="60"/>
      <c r="X150" s="13" t="e">
        <f>IF((X146="通貨を選択"),NA(),INDEX(為替レート[100JPY当たり],MATCH(②給与情報!X146,為替レート[通貨],0),1))</f>
        <v>#N/A</v>
      </c>
      <c r="Y150" s="13" t="e">
        <f>IF((Y146="通貨を選択"),NA(),INDEX(為替レート[100JPY当たり],MATCH(②給与情報!Y146,為替レート[通貨],0),1))</f>
        <v>#N/A</v>
      </c>
      <c r="Z150" s="13" t="e">
        <f>IF((Z146="通貨を選択"),NA(),INDEX(為替レート[100JPY当たり],MATCH(②給与情報!Z146,為替レート[通貨],0),1))</f>
        <v>#N/A</v>
      </c>
      <c r="AA150" s="13" t="e">
        <f>IF((AA146="通貨を選択"),NA(),INDEX(為替レート[100JPY当たり],MATCH(②給与情報!AA146,為替レート[通貨],0),1))</f>
        <v>#N/A</v>
      </c>
      <c r="AB150" s="13" t="e">
        <f>IF((AB146="通貨を選択"),NA(),INDEX(為替レート[100JPY当たり],MATCH(②給与情報!AB146,為替レート[通貨],0),1))</f>
        <v>#N/A</v>
      </c>
      <c r="AD150" s="14">
        <f t="shared" si="184"/>
        <v>0</v>
      </c>
      <c r="AE150" s="14">
        <f t="shared" si="184"/>
        <v>0</v>
      </c>
      <c r="AF150" s="14">
        <f t="shared" si="184"/>
        <v>0</v>
      </c>
      <c r="AG150" s="14">
        <f t="shared" si="184"/>
        <v>0</v>
      </c>
      <c r="AH150" s="14">
        <f t="shared" si="184"/>
        <v>0</v>
      </c>
    </row>
    <row r="151" spans="1:34" s="13" customFormat="1" ht="15" customHeight="1" x14ac:dyDescent="0.3">
      <c r="A151" s="90" t="s">
        <v>54</v>
      </c>
      <c r="B151" s="11" t="s">
        <v>238</v>
      </c>
      <c r="C151" s="21"/>
      <c r="D151" s="118">
        <v>0</v>
      </c>
      <c r="E151" s="23"/>
      <c r="F151" s="23"/>
      <c r="G151" s="95" t="str">
        <f t="shared" si="165"/>
        <v/>
      </c>
      <c r="H151" s="23"/>
      <c r="I151" s="23"/>
      <c r="J151" s="23"/>
      <c r="K151" s="23"/>
      <c r="L151" s="23"/>
      <c r="M151" s="12">
        <f t="shared" si="175"/>
        <v>0</v>
      </c>
      <c r="N151" s="23"/>
      <c r="O151" s="23"/>
      <c r="P151" s="23"/>
      <c r="Q151" s="23"/>
      <c r="R151" s="23"/>
      <c r="S151" s="23"/>
      <c r="T151" s="23"/>
      <c r="U151" s="115">
        <f t="shared" si="172"/>
        <v>0</v>
      </c>
      <c r="V151" s="105">
        <f t="shared" si="173"/>
        <v>0</v>
      </c>
      <c r="W151" s="60"/>
      <c r="X151" s="13" t="e">
        <f>IF((X146="通貨を選択"),NA(),INDEX(為替レート[100JPY当たり],MATCH(②給与情報!X146,為替レート[通貨],0),1))</f>
        <v>#N/A</v>
      </c>
      <c r="Y151" s="13" t="e">
        <f>IF((Y146="通貨を選択"),NA(),INDEX(為替レート[100JPY当たり],MATCH(②給与情報!Y146,為替レート[通貨],0),1))</f>
        <v>#N/A</v>
      </c>
      <c r="Z151" s="13" t="e">
        <f>IF((Z146="通貨を選択"),NA(),INDEX(為替レート[100JPY当たり],MATCH(②給与情報!Z146,為替レート[通貨],0),1))</f>
        <v>#N/A</v>
      </c>
      <c r="AA151" s="13" t="e">
        <f>IF((AA146="通貨を選択"),NA(),INDEX(為替レート[100JPY当たり],MATCH(②給与情報!AA146,為替レート[通貨],0),1))</f>
        <v>#N/A</v>
      </c>
      <c r="AB151" s="13" t="e">
        <f>IF((AB146="通貨を選択"),NA(),INDEX(為替レート[100JPY当たり],MATCH(②給与情報!AB146,為替レート[通貨],0),1))</f>
        <v>#N/A</v>
      </c>
      <c r="AD151" s="14">
        <f t="shared" si="184"/>
        <v>0</v>
      </c>
      <c r="AE151" s="14">
        <f t="shared" si="184"/>
        <v>0</v>
      </c>
      <c r="AF151" s="14">
        <f t="shared" si="184"/>
        <v>0</v>
      </c>
      <c r="AG151" s="14">
        <f t="shared" si="184"/>
        <v>0</v>
      </c>
      <c r="AH151" s="14">
        <f t="shared" si="184"/>
        <v>0</v>
      </c>
    </row>
    <row r="152" spans="1:34" s="13" customFormat="1" ht="15" customHeight="1" x14ac:dyDescent="0.3">
      <c r="A152" s="91" t="s">
        <v>55</v>
      </c>
      <c r="B152" s="15" t="s">
        <v>238</v>
      </c>
      <c r="C152" s="24"/>
      <c r="D152" s="119">
        <v>0</v>
      </c>
      <c r="E152" s="25"/>
      <c r="F152" s="25"/>
      <c r="G152" s="96" t="str">
        <f t="shared" si="165"/>
        <v/>
      </c>
      <c r="H152" s="25"/>
      <c r="I152" s="25"/>
      <c r="J152" s="25"/>
      <c r="K152" s="25"/>
      <c r="L152" s="25"/>
      <c r="M152" s="16">
        <f t="shared" si="175"/>
        <v>0</v>
      </c>
      <c r="N152" s="25"/>
      <c r="O152" s="25"/>
      <c r="P152" s="25"/>
      <c r="Q152" s="25"/>
      <c r="R152" s="25"/>
      <c r="S152" s="25"/>
      <c r="T152" s="25"/>
      <c r="U152" s="116">
        <f t="shared" si="172"/>
        <v>0</v>
      </c>
      <c r="V152" s="106">
        <f t="shared" si="173"/>
        <v>0</v>
      </c>
      <c r="W152" s="60"/>
      <c r="X152" s="13" t="e">
        <f>IF((X146="通貨を選択"),NA(),INDEX(為替レート[100JPY当たり],MATCH(②給与情報!X146,為替レート[通貨],0),1))</f>
        <v>#N/A</v>
      </c>
      <c r="Y152" s="13" t="e">
        <f>IF((Y146="通貨を選択"),NA(),INDEX(為替レート[100JPY当たり],MATCH(②給与情報!Y146,為替レート[通貨],0),1))</f>
        <v>#N/A</v>
      </c>
      <c r="Z152" s="13" t="e">
        <f>IF((Z146="通貨を選択"),NA(),INDEX(為替レート[100JPY当たり],MATCH(②給与情報!Z146,為替レート[通貨],0),1))</f>
        <v>#N/A</v>
      </c>
      <c r="AA152" s="13" t="e">
        <f>IF((AA146="通貨を選択"),NA(),INDEX(為替レート[100JPY当たり],MATCH(②給与情報!AA146,為替レート[通貨],0),1))</f>
        <v>#N/A</v>
      </c>
      <c r="AB152" s="13" t="e">
        <f>IF((AB146="通貨を選択"),NA(),INDEX(為替レート[100JPY当たり],MATCH(②給与情報!AB146,為替レート[通貨],0),1))</f>
        <v>#N/A</v>
      </c>
      <c r="AD152" s="14">
        <f t="shared" si="184"/>
        <v>0</v>
      </c>
      <c r="AE152" s="14">
        <f t="shared" si="184"/>
        <v>0</v>
      </c>
      <c r="AF152" s="14">
        <f t="shared" si="184"/>
        <v>0</v>
      </c>
      <c r="AG152" s="14">
        <f t="shared" si="184"/>
        <v>0</v>
      </c>
      <c r="AH152" s="14">
        <f t="shared" si="184"/>
        <v>0</v>
      </c>
    </row>
    <row r="153" spans="1:34" ht="30" customHeight="1" x14ac:dyDescent="0.3">
      <c r="A153" s="89" t="s">
        <v>166</v>
      </c>
      <c r="B153" s="4"/>
      <c r="C153" s="92"/>
      <c r="D153" s="93"/>
      <c r="E153" s="94" t="s">
        <v>7</v>
      </c>
      <c r="F153" s="94" t="s">
        <v>7</v>
      </c>
      <c r="G153" s="94" t="s">
        <v>7</v>
      </c>
      <c r="H153" s="26" t="s">
        <v>68</v>
      </c>
      <c r="I153" s="26" t="s">
        <v>68</v>
      </c>
      <c r="J153" s="26" t="s">
        <v>68</v>
      </c>
      <c r="K153" s="26" t="s">
        <v>68</v>
      </c>
      <c r="L153" s="26" t="s">
        <v>68</v>
      </c>
      <c r="M153" s="19" t="s">
        <v>7</v>
      </c>
      <c r="N153" s="114" t="s">
        <v>7</v>
      </c>
      <c r="O153" s="114" t="s">
        <v>7</v>
      </c>
      <c r="P153" s="114" t="s">
        <v>7</v>
      </c>
      <c r="Q153" s="114" t="s">
        <v>7</v>
      </c>
      <c r="R153" s="114" t="s">
        <v>7</v>
      </c>
      <c r="S153" s="114" t="s">
        <v>7</v>
      </c>
      <c r="T153" s="114" t="s">
        <v>7</v>
      </c>
      <c r="U153" s="114" t="s">
        <v>7</v>
      </c>
      <c r="V153" s="88" t="s">
        <v>7</v>
      </c>
      <c r="W153" s="57"/>
      <c r="X153" s="1" t="str">
        <f>H153</f>
        <v>通貨を選択</v>
      </c>
      <c r="Y153" s="1" t="str">
        <f t="shared" ref="Y153" si="185">I153</f>
        <v>通貨を選択</v>
      </c>
      <c r="Z153" s="1" t="str">
        <f t="shared" ref="Z153" si="186">J153</f>
        <v>通貨を選択</v>
      </c>
      <c r="AA153" s="1" t="str">
        <f t="shared" ref="AA153" si="187">K153</f>
        <v>通貨を選択</v>
      </c>
      <c r="AB153" s="1" t="str">
        <f>L153</f>
        <v>通貨を選択</v>
      </c>
      <c r="AD153" s="1" t="s">
        <v>7</v>
      </c>
      <c r="AE153" s="1" t="s">
        <v>7</v>
      </c>
      <c r="AF153" s="1" t="s">
        <v>7</v>
      </c>
      <c r="AG153" s="1" t="s">
        <v>7</v>
      </c>
      <c r="AH153" s="1" t="s">
        <v>7</v>
      </c>
    </row>
    <row r="154" spans="1:34" s="13" customFormat="1" ht="15" customHeight="1" x14ac:dyDescent="0.3">
      <c r="A154" s="90" t="s">
        <v>50</v>
      </c>
      <c r="B154" s="11" t="s">
        <v>239</v>
      </c>
      <c r="C154" s="21"/>
      <c r="D154" s="22"/>
      <c r="E154" s="23"/>
      <c r="F154" s="23"/>
      <c r="G154" s="95" t="str">
        <f t="shared" si="165"/>
        <v/>
      </c>
      <c r="H154" s="23"/>
      <c r="I154" s="23"/>
      <c r="J154" s="23"/>
      <c r="K154" s="23"/>
      <c r="L154" s="23"/>
      <c r="M154" s="12">
        <f t="shared" ref="M154" si="188">SUM(AD154:AH154)*12</f>
        <v>0</v>
      </c>
      <c r="N154" s="23"/>
      <c r="O154" s="23"/>
      <c r="P154" s="23"/>
      <c r="Q154" s="23"/>
      <c r="R154" s="23">
        <v>0</v>
      </c>
      <c r="S154" s="23"/>
      <c r="T154" s="23"/>
      <c r="U154" s="115">
        <f t="shared" ref="U154" si="189">SUM(N154,P154:T154)*12+O154</f>
        <v>0</v>
      </c>
      <c r="V154" s="105">
        <f t="shared" ref="V154" si="190">M154+U154</f>
        <v>0</v>
      </c>
      <c r="W154" s="60"/>
      <c r="X154" s="13" t="e">
        <f>IF((X153="通貨を選択"),NA(),INDEX(為替レート[100JPY当たり],MATCH(②給与情報!X153,為替レート[通貨],0),1))</f>
        <v>#N/A</v>
      </c>
      <c r="Y154" s="13" t="e">
        <f>IF((Y153="通貨を選択"),NA(),INDEX(為替レート[100JPY当たり],MATCH(②給与情報!Y153,為替レート[通貨],0),1))</f>
        <v>#N/A</v>
      </c>
      <c r="Z154" s="13" t="e">
        <f>IF((Z153="通貨を選択"),NA(),INDEX(為替レート[100JPY当たり],MATCH(②給与情報!Z153,為替レート[通貨],0),1))</f>
        <v>#N/A</v>
      </c>
      <c r="AA154" s="13" t="e">
        <f>IF((AA153="通貨を選択"),NA(),INDEX(為替レート[100JPY当たり],MATCH(②給与情報!AA153,為替レート[通貨],0),1))</f>
        <v>#N/A</v>
      </c>
      <c r="AB154" s="13" t="e">
        <f>IF((AB153="通貨を選択"),NA(),INDEX(為替レート[100JPY当たり],MATCH(②給与情報!AB153,為替レート[通貨],0),1))</f>
        <v>#N/A</v>
      </c>
      <c r="AD154" s="14">
        <f t="shared" ref="AD154:AH159" si="191">IF(H154&lt;&gt;"",H154/X154*100,0)</f>
        <v>0</v>
      </c>
      <c r="AE154" s="14">
        <f t="shared" si="191"/>
        <v>0</v>
      </c>
      <c r="AF154" s="14">
        <f t="shared" si="191"/>
        <v>0</v>
      </c>
      <c r="AG154" s="14">
        <f t="shared" si="191"/>
        <v>0</v>
      </c>
      <c r="AH154" s="14">
        <f t="shared" si="191"/>
        <v>0</v>
      </c>
    </row>
    <row r="155" spans="1:34" s="13" customFormat="1" ht="15" customHeight="1" x14ac:dyDescent="0.3">
      <c r="A155" s="90" t="s">
        <v>51</v>
      </c>
      <c r="B155" s="11" t="s">
        <v>239</v>
      </c>
      <c r="C155" s="21"/>
      <c r="D155" s="22"/>
      <c r="E155" s="23"/>
      <c r="F155" s="23"/>
      <c r="G155" s="95" t="str">
        <f t="shared" si="165"/>
        <v/>
      </c>
      <c r="H155" s="23"/>
      <c r="I155" s="23"/>
      <c r="J155" s="23"/>
      <c r="K155" s="23"/>
      <c r="L155" s="23"/>
      <c r="M155" s="12">
        <f t="shared" si="175"/>
        <v>0</v>
      </c>
      <c r="N155" s="23"/>
      <c r="O155" s="23"/>
      <c r="P155" s="23"/>
      <c r="Q155" s="23"/>
      <c r="R155" s="23">
        <v>0</v>
      </c>
      <c r="S155" s="23"/>
      <c r="T155" s="23"/>
      <c r="U155" s="115">
        <f t="shared" si="172"/>
        <v>0</v>
      </c>
      <c r="V155" s="105">
        <f t="shared" si="173"/>
        <v>0</v>
      </c>
      <c r="W155" s="60"/>
      <c r="X155" s="13" t="e">
        <f>IF((X153="通貨を選択"),NA(),INDEX(為替レート[100JPY当たり],MATCH(②給与情報!X153,為替レート[通貨],0),1))</f>
        <v>#N/A</v>
      </c>
      <c r="Y155" s="13" t="e">
        <f>IF((Y153="通貨を選択"),NA(),INDEX(為替レート[100JPY当たり],MATCH(②給与情報!Y153,為替レート[通貨],0),1))</f>
        <v>#N/A</v>
      </c>
      <c r="Z155" s="13" t="e">
        <f>IF((Z153="通貨を選択"),NA(),INDEX(為替レート[100JPY当たり],MATCH(②給与情報!Z153,為替レート[通貨],0),1))</f>
        <v>#N/A</v>
      </c>
      <c r="AA155" s="13" t="e">
        <f>IF((AA153="通貨を選択"),NA(),INDEX(為替レート[100JPY当たり],MATCH(②給与情報!AA153,為替レート[通貨],0),1))</f>
        <v>#N/A</v>
      </c>
      <c r="AB155" s="13" t="e">
        <f>IF((AB153="通貨を選択"),NA(),INDEX(為替レート[100JPY当たり],MATCH(②給与情報!AB153,為替レート[通貨],0),1))</f>
        <v>#N/A</v>
      </c>
      <c r="AD155" s="14">
        <f t="shared" si="191"/>
        <v>0</v>
      </c>
      <c r="AE155" s="14">
        <f t="shared" si="191"/>
        <v>0</v>
      </c>
      <c r="AF155" s="14">
        <f t="shared" si="191"/>
        <v>0</v>
      </c>
      <c r="AG155" s="14">
        <f t="shared" si="191"/>
        <v>0</v>
      </c>
      <c r="AH155" s="14">
        <f t="shared" si="191"/>
        <v>0</v>
      </c>
    </row>
    <row r="156" spans="1:34" s="13" customFormat="1" ht="15" customHeight="1" x14ac:dyDescent="0.3">
      <c r="A156" s="90" t="s">
        <v>52</v>
      </c>
      <c r="B156" s="11" t="s">
        <v>239</v>
      </c>
      <c r="C156" s="21"/>
      <c r="D156" s="22"/>
      <c r="E156" s="23"/>
      <c r="F156" s="23"/>
      <c r="G156" s="95" t="str">
        <f t="shared" si="165"/>
        <v/>
      </c>
      <c r="H156" s="23"/>
      <c r="I156" s="23"/>
      <c r="J156" s="23"/>
      <c r="K156" s="23"/>
      <c r="L156" s="23"/>
      <c r="M156" s="12">
        <f t="shared" si="175"/>
        <v>0</v>
      </c>
      <c r="N156" s="23"/>
      <c r="O156" s="23"/>
      <c r="P156" s="23"/>
      <c r="Q156" s="23"/>
      <c r="R156" s="23">
        <v>0</v>
      </c>
      <c r="S156" s="23"/>
      <c r="T156" s="23"/>
      <c r="U156" s="115">
        <f t="shared" si="172"/>
        <v>0</v>
      </c>
      <c r="V156" s="105">
        <f t="shared" si="173"/>
        <v>0</v>
      </c>
      <c r="W156" s="60"/>
      <c r="X156" s="13" t="e">
        <f>IF((X153="通貨を選択"),NA(),INDEX(為替レート[100JPY当たり],MATCH(②給与情報!X153,為替レート[通貨],0),1))</f>
        <v>#N/A</v>
      </c>
      <c r="Y156" s="13" t="e">
        <f>IF((Y153="通貨を選択"),NA(),INDEX(為替レート[100JPY当たり],MATCH(②給与情報!Y153,為替レート[通貨],0),1))</f>
        <v>#N/A</v>
      </c>
      <c r="Z156" s="13" t="e">
        <f>IF((Z153="通貨を選択"),NA(),INDEX(為替レート[100JPY当たり],MATCH(②給与情報!Z153,為替レート[通貨],0),1))</f>
        <v>#N/A</v>
      </c>
      <c r="AA156" s="13" t="e">
        <f>IF((AA153="通貨を選択"),NA(),INDEX(為替レート[100JPY当たり],MATCH(②給与情報!AA153,為替レート[通貨],0),1))</f>
        <v>#N/A</v>
      </c>
      <c r="AB156" s="13" t="e">
        <f>IF((AB153="通貨を選択"),NA(),INDEX(為替レート[100JPY当たり],MATCH(②給与情報!AB153,為替レート[通貨],0),1))</f>
        <v>#N/A</v>
      </c>
      <c r="AD156" s="14">
        <f t="shared" si="191"/>
        <v>0</v>
      </c>
      <c r="AE156" s="14">
        <f t="shared" si="191"/>
        <v>0</v>
      </c>
      <c r="AF156" s="14">
        <f t="shared" si="191"/>
        <v>0</v>
      </c>
      <c r="AG156" s="14">
        <f t="shared" si="191"/>
        <v>0</v>
      </c>
      <c r="AH156" s="14">
        <f t="shared" si="191"/>
        <v>0</v>
      </c>
    </row>
    <row r="157" spans="1:34" s="13" customFormat="1" ht="15" customHeight="1" x14ac:dyDescent="0.3">
      <c r="A157" s="90" t="s">
        <v>53</v>
      </c>
      <c r="B157" s="11" t="s">
        <v>239</v>
      </c>
      <c r="C157" s="21"/>
      <c r="D157" s="118">
        <v>0</v>
      </c>
      <c r="E157" s="23"/>
      <c r="F157" s="23"/>
      <c r="G157" s="95" t="str">
        <f t="shared" si="165"/>
        <v/>
      </c>
      <c r="H157" s="23"/>
      <c r="I157" s="23"/>
      <c r="J157" s="23"/>
      <c r="K157" s="23"/>
      <c r="L157" s="23"/>
      <c r="M157" s="12">
        <f t="shared" si="175"/>
        <v>0</v>
      </c>
      <c r="N157" s="23"/>
      <c r="O157" s="23"/>
      <c r="P157" s="23"/>
      <c r="Q157" s="23"/>
      <c r="R157" s="23"/>
      <c r="S157" s="23"/>
      <c r="T157" s="23"/>
      <c r="U157" s="115">
        <f t="shared" si="172"/>
        <v>0</v>
      </c>
      <c r="V157" s="105">
        <f t="shared" si="173"/>
        <v>0</v>
      </c>
      <c r="W157" s="60"/>
      <c r="X157" s="13" t="e">
        <f>IF((X153="通貨を選択"),NA(),INDEX(為替レート[100JPY当たり],MATCH(②給与情報!X153,為替レート[通貨],0),1))</f>
        <v>#N/A</v>
      </c>
      <c r="Y157" s="13" t="e">
        <f>IF((Y153="通貨を選択"),NA(),INDEX(為替レート[100JPY当たり],MATCH(②給与情報!Y153,為替レート[通貨],0),1))</f>
        <v>#N/A</v>
      </c>
      <c r="Z157" s="13" t="e">
        <f>IF((Z153="通貨を選択"),NA(),INDEX(為替レート[100JPY当たり],MATCH(②給与情報!Z153,為替レート[通貨],0),1))</f>
        <v>#N/A</v>
      </c>
      <c r="AA157" s="13" t="e">
        <f>IF((AA153="通貨を選択"),NA(),INDEX(為替レート[100JPY当たり],MATCH(②給与情報!AA153,為替レート[通貨],0),1))</f>
        <v>#N/A</v>
      </c>
      <c r="AB157" s="13" t="e">
        <f>IF((AB153="通貨を選択"),NA(),INDEX(為替レート[100JPY当たり],MATCH(②給与情報!AB153,為替レート[通貨],0),1))</f>
        <v>#N/A</v>
      </c>
      <c r="AD157" s="14">
        <f t="shared" si="191"/>
        <v>0</v>
      </c>
      <c r="AE157" s="14">
        <f t="shared" si="191"/>
        <v>0</v>
      </c>
      <c r="AF157" s="14">
        <f t="shared" si="191"/>
        <v>0</v>
      </c>
      <c r="AG157" s="14">
        <f t="shared" si="191"/>
        <v>0</v>
      </c>
      <c r="AH157" s="14">
        <f t="shared" si="191"/>
        <v>0</v>
      </c>
    </row>
    <row r="158" spans="1:34" s="13" customFormat="1" ht="15" customHeight="1" x14ac:dyDescent="0.3">
      <c r="A158" s="90" t="s">
        <v>54</v>
      </c>
      <c r="B158" s="11" t="s">
        <v>239</v>
      </c>
      <c r="C158" s="21"/>
      <c r="D158" s="118">
        <v>0</v>
      </c>
      <c r="E158" s="23"/>
      <c r="F158" s="23"/>
      <c r="G158" s="95" t="str">
        <f t="shared" si="165"/>
        <v/>
      </c>
      <c r="H158" s="23"/>
      <c r="I158" s="23"/>
      <c r="J158" s="23"/>
      <c r="K158" s="23"/>
      <c r="L158" s="23"/>
      <c r="M158" s="12">
        <f t="shared" si="175"/>
        <v>0</v>
      </c>
      <c r="N158" s="23"/>
      <c r="O158" s="23"/>
      <c r="P158" s="23"/>
      <c r="Q158" s="23"/>
      <c r="R158" s="23"/>
      <c r="S158" s="23"/>
      <c r="T158" s="23"/>
      <c r="U158" s="115">
        <f t="shared" si="172"/>
        <v>0</v>
      </c>
      <c r="V158" s="105">
        <f t="shared" si="173"/>
        <v>0</v>
      </c>
      <c r="W158" s="60"/>
      <c r="X158" s="13" t="e">
        <f>IF((X153="通貨を選択"),NA(),INDEX(為替レート[100JPY当たり],MATCH(②給与情報!X153,為替レート[通貨],0),1))</f>
        <v>#N/A</v>
      </c>
      <c r="Y158" s="13" t="e">
        <f>IF((Y153="通貨を選択"),NA(),INDEX(為替レート[100JPY当たり],MATCH(②給与情報!Y153,為替レート[通貨],0),1))</f>
        <v>#N/A</v>
      </c>
      <c r="Z158" s="13" t="e">
        <f>IF((Z153="通貨を選択"),NA(),INDEX(為替レート[100JPY当たり],MATCH(②給与情報!Z153,為替レート[通貨],0),1))</f>
        <v>#N/A</v>
      </c>
      <c r="AA158" s="13" t="e">
        <f>IF((AA153="通貨を選択"),NA(),INDEX(為替レート[100JPY当たり],MATCH(②給与情報!AA153,為替レート[通貨],0),1))</f>
        <v>#N/A</v>
      </c>
      <c r="AB158" s="13" t="e">
        <f>IF((AB153="通貨を選択"),NA(),INDEX(為替レート[100JPY当たり],MATCH(②給与情報!AB153,為替レート[通貨],0),1))</f>
        <v>#N/A</v>
      </c>
      <c r="AD158" s="14">
        <f t="shared" si="191"/>
        <v>0</v>
      </c>
      <c r="AE158" s="14">
        <f t="shared" si="191"/>
        <v>0</v>
      </c>
      <c r="AF158" s="14">
        <f t="shared" si="191"/>
        <v>0</v>
      </c>
      <c r="AG158" s="14">
        <f t="shared" si="191"/>
        <v>0</v>
      </c>
      <c r="AH158" s="14">
        <f t="shared" si="191"/>
        <v>0</v>
      </c>
    </row>
    <row r="159" spans="1:34" s="13" customFormat="1" ht="15" customHeight="1" x14ac:dyDescent="0.3">
      <c r="A159" s="91" t="s">
        <v>55</v>
      </c>
      <c r="B159" s="15" t="s">
        <v>239</v>
      </c>
      <c r="C159" s="24"/>
      <c r="D159" s="119">
        <v>0</v>
      </c>
      <c r="E159" s="25"/>
      <c r="F159" s="25"/>
      <c r="G159" s="96" t="str">
        <f t="shared" si="165"/>
        <v/>
      </c>
      <c r="H159" s="25"/>
      <c r="I159" s="25"/>
      <c r="J159" s="25"/>
      <c r="K159" s="25"/>
      <c r="L159" s="25"/>
      <c r="M159" s="16">
        <f t="shared" si="175"/>
        <v>0</v>
      </c>
      <c r="N159" s="25"/>
      <c r="O159" s="25"/>
      <c r="P159" s="25"/>
      <c r="Q159" s="25"/>
      <c r="R159" s="25"/>
      <c r="S159" s="25"/>
      <c r="T159" s="25"/>
      <c r="U159" s="116">
        <f t="shared" si="172"/>
        <v>0</v>
      </c>
      <c r="V159" s="106">
        <f t="shared" si="173"/>
        <v>0</v>
      </c>
      <c r="W159" s="60"/>
      <c r="X159" s="13" t="e">
        <f>IF((X153="通貨を選択"),NA(),INDEX(為替レート[100JPY当たり],MATCH(②給与情報!X153,為替レート[通貨],0),1))</f>
        <v>#N/A</v>
      </c>
      <c r="Y159" s="13" t="e">
        <f>IF((Y153="通貨を選択"),NA(),INDEX(為替レート[100JPY当たり],MATCH(②給与情報!Y153,為替レート[通貨],0),1))</f>
        <v>#N/A</v>
      </c>
      <c r="Z159" s="13" t="e">
        <f>IF((Z153="通貨を選択"),NA(),INDEX(為替レート[100JPY当たり],MATCH(②給与情報!Z153,為替レート[通貨],0),1))</f>
        <v>#N/A</v>
      </c>
      <c r="AA159" s="13" t="e">
        <f>IF((AA153="通貨を選択"),NA(),INDEX(為替レート[100JPY当たり],MATCH(②給与情報!AA153,為替レート[通貨],0),1))</f>
        <v>#N/A</v>
      </c>
      <c r="AB159" s="13" t="e">
        <f>IF((AB153="通貨を選択"),NA(),INDEX(為替レート[100JPY当たり],MATCH(②給与情報!AB153,為替レート[通貨],0),1))</f>
        <v>#N/A</v>
      </c>
      <c r="AD159" s="14">
        <f t="shared" si="191"/>
        <v>0</v>
      </c>
      <c r="AE159" s="14">
        <f t="shared" si="191"/>
        <v>0</v>
      </c>
      <c r="AF159" s="14">
        <f t="shared" si="191"/>
        <v>0</v>
      </c>
      <c r="AG159" s="14">
        <f t="shared" si="191"/>
        <v>0</v>
      </c>
      <c r="AH159" s="14">
        <f t="shared" si="191"/>
        <v>0</v>
      </c>
    </row>
    <row r="160" spans="1:34" s="58" customFormat="1" ht="0.15" customHeight="1" x14ac:dyDescent="0.3">
      <c r="A160" s="54"/>
      <c r="B160" s="54"/>
      <c r="C160" s="55"/>
      <c r="D160" s="56"/>
      <c r="E160" s="56"/>
      <c r="F160" s="56"/>
      <c r="G160" s="56"/>
      <c r="H160" s="56"/>
      <c r="I160" s="56"/>
      <c r="J160" s="56"/>
      <c r="K160" s="56"/>
      <c r="L160" s="56"/>
      <c r="M160" s="56"/>
      <c r="N160" s="56"/>
      <c r="O160" s="56"/>
      <c r="P160" s="56"/>
      <c r="Q160" s="56"/>
      <c r="R160" s="56"/>
      <c r="S160" s="56"/>
      <c r="T160" s="56"/>
      <c r="U160" s="20" t="s">
        <v>7</v>
      </c>
      <c r="V160" s="18" t="s">
        <v>7</v>
      </c>
      <c r="W160" s="57"/>
    </row>
    <row r="161" ht="15" hidden="1" customHeight="1" x14ac:dyDescent="0.3"/>
    <row r="162" ht="15" hidden="1" customHeight="1" x14ac:dyDescent="0.3"/>
  </sheetData>
  <sheetProtection sheet="1" selectLockedCells="1"/>
  <phoneticPr fontId="2"/>
  <conditionalFormatting sqref="H6:L6 H13:L13 H20:L20 H27:L27 H34:L34 H41:L41 H48:L48 H55:L55 H62:L62 H69:L69 H76:L76 H83:L83 H90:L90 H97:L97 H104:L104 H111:L111 H118:L118 H125:L125 H132:L132 H139:L139 H146:L146 H153:L153">
    <cfRule type="containsText" dxfId="0" priority="27" operator="containsText" text="通貨を選択">
      <formula>NOT(ISERROR(SEARCH("通貨を選択",H6)))</formula>
    </cfRule>
  </conditionalFormatting>
  <dataValidations count="2">
    <dataValidation imeMode="off" allowBlank="1" showInputMessage="1" showErrorMessage="1" sqref="N154:T159 D147:F152 D14:F19 D21:F26 D28:F33 D35:F40 D42:F47 D49:F54 D56:F61 D63:F68 D70:F75 D77:F82 D84:F89 D91:F96 D98:F103 D105:F110 D112:F117 D119:F124 D126:F131 D133:F138 D140:F145 D7:F12 H154:L159 H133:L138 H105:L110 H91:L96 H98:L103 H126:L131 H84:L89 H77:L82 H70:L75 H140:L145 H63:L68 H147:L152 H56:L61 H49:L54 H119:L124 H42:L47 H112:L117 H35:L40 H14:L19 H28:L33 H21:L26 H7:L12 N7:T12 N14:T19 N21:T26 N28:T33 N35:T40 N42:T47 N49:T54 N56:T61 N63:T68 N70:T75 N77:T82 N84:T89 N91:T96 N98:T103 N105:T110 N112:T117 N119:T124 N126:T131 N133:T138 N140:T145 N147:T152 D154:F159" xr:uid="{0A8CA7E9-3A2F-4E40-B044-67C692422F16}"/>
    <dataValidation type="list" allowBlank="1" showInputMessage="1" showErrorMessage="1" sqref="H6:L6 H146:L146 H139:L139 H132:L132 H125:L125 H118:L118 H111:L111 H104:L104 H97:L97 H90:L90 H83:L83 H76:L76 H69:L69 H62:L62 H55:L55 H48:L48 H41:L41 H34:L34 H27:L27 H20:L20 H13:L13 H153:L153" xr:uid="{37DE5265-AB75-4542-9BA5-18DF81589A0E}">
      <formula1>INDIRECT("通貨")</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04867-8305-4AF8-AB4A-DBEADAA7F1E1}">
  <sheetPr codeName="Sheet5"/>
  <dimension ref="A2:E20"/>
  <sheetViews>
    <sheetView workbookViewId="0">
      <selection activeCell="E19" sqref="E19"/>
    </sheetView>
  </sheetViews>
  <sheetFormatPr defaultColWidth="9" defaultRowHeight="14.4" x14ac:dyDescent="0.3"/>
  <cols>
    <col min="1" max="1" width="9.26953125" style="6" bestFit="1" customWidth="1"/>
    <col min="2" max="2" width="2.6328125" style="6" customWidth="1"/>
    <col min="3" max="3" width="8" style="6" bestFit="1" customWidth="1"/>
    <col min="4" max="4" width="11.6328125" style="6" customWidth="1"/>
    <col min="5" max="5" width="13.36328125" style="6" customWidth="1"/>
    <col min="6" max="16384" width="9" style="6"/>
  </cols>
  <sheetData>
    <row r="2" spans="1:5" x14ac:dyDescent="0.3">
      <c r="A2" s="6" t="s">
        <v>62</v>
      </c>
      <c r="C2" s="6" t="s">
        <v>62</v>
      </c>
      <c r="D2" s="6" t="s">
        <v>66</v>
      </c>
      <c r="E2" s="6" t="s">
        <v>67</v>
      </c>
    </row>
    <row r="3" spans="1:5" x14ac:dyDescent="0.3">
      <c r="A3" s="6" t="s">
        <v>68</v>
      </c>
      <c r="C3" s="6" t="s">
        <v>61</v>
      </c>
      <c r="D3" s="6">
        <v>100</v>
      </c>
      <c r="E3" s="6">
        <v>100</v>
      </c>
    </row>
    <row r="4" spans="1:5" x14ac:dyDescent="0.3">
      <c r="A4" s="6" t="s">
        <v>14</v>
      </c>
      <c r="C4" s="6" t="s">
        <v>14</v>
      </c>
      <c r="D4" s="6">
        <v>5.12</v>
      </c>
      <c r="E4" s="6">
        <v>3.1565967940813815</v>
      </c>
    </row>
    <row r="5" spans="1:5" x14ac:dyDescent="0.3">
      <c r="A5" s="6" t="s">
        <v>15</v>
      </c>
      <c r="C5" s="6" t="s">
        <v>15</v>
      </c>
      <c r="D5" s="6">
        <v>6.78</v>
      </c>
      <c r="E5" s="6">
        <v>4.1800246609124541</v>
      </c>
    </row>
    <row r="6" spans="1:5" x14ac:dyDescent="0.3">
      <c r="A6" s="6" t="s">
        <v>13</v>
      </c>
      <c r="C6" s="6" t="s">
        <v>13</v>
      </c>
      <c r="D6" s="6">
        <v>0.877</v>
      </c>
      <c r="E6" s="6">
        <v>0.54069050554870535</v>
      </c>
    </row>
    <row r="7" spans="1:5" x14ac:dyDescent="0.3">
      <c r="A7" s="6" t="s">
        <v>27</v>
      </c>
      <c r="C7" s="6" t="s">
        <v>27</v>
      </c>
      <c r="D7" s="6">
        <v>0.749</v>
      </c>
      <c r="E7" s="6">
        <v>0.46177558569667082</v>
      </c>
    </row>
    <row r="8" spans="1:5" x14ac:dyDescent="0.3">
      <c r="A8" s="6" t="s">
        <v>16</v>
      </c>
      <c r="C8" s="6" t="s">
        <v>16</v>
      </c>
      <c r="D8" s="6">
        <v>7.8</v>
      </c>
      <c r="E8" s="6">
        <v>4.808877928483354</v>
      </c>
    </row>
    <row r="9" spans="1:5" x14ac:dyDescent="0.3">
      <c r="A9" s="6" t="s">
        <v>18</v>
      </c>
      <c r="C9" s="6" t="s">
        <v>18</v>
      </c>
      <c r="D9" s="6">
        <v>18040</v>
      </c>
      <c r="E9" s="6">
        <v>11122.071516646116</v>
      </c>
    </row>
    <row r="10" spans="1:5" x14ac:dyDescent="0.3">
      <c r="A10" s="6" t="s">
        <v>17</v>
      </c>
      <c r="C10" s="6" t="s">
        <v>17</v>
      </c>
      <c r="D10" s="6">
        <v>95.6</v>
      </c>
      <c r="E10" s="6">
        <v>58.939580764488284</v>
      </c>
    </row>
    <row r="11" spans="1:5" x14ac:dyDescent="0.3">
      <c r="A11" s="6" t="s">
        <v>11</v>
      </c>
      <c r="C11" s="6" t="s">
        <v>11</v>
      </c>
      <c r="D11" s="6">
        <v>162.19999999999999</v>
      </c>
      <c r="E11" s="6">
        <v>100</v>
      </c>
    </row>
    <row r="12" spans="1:5" x14ac:dyDescent="0.3">
      <c r="A12" s="6" t="s">
        <v>23</v>
      </c>
      <c r="C12" s="6" t="s">
        <v>23</v>
      </c>
      <c r="D12" s="6">
        <v>1504</v>
      </c>
      <c r="E12" s="6">
        <v>927.25030826140585</v>
      </c>
    </row>
    <row r="13" spans="1:5" x14ac:dyDescent="0.3">
      <c r="A13" s="6" t="s">
        <v>20</v>
      </c>
      <c r="C13" s="6" t="s">
        <v>20</v>
      </c>
      <c r="D13" s="6">
        <v>17.48</v>
      </c>
      <c r="E13" s="6">
        <v>10.776818742293466</v>
      </c>
    </row>
    <row r="14" spans="1:5" x14ac:dyDescent="0.3">
      <c r="A14" s="6" t="s">
        <v>19</v>
      </c>
      <c r="C14" s="6" t="s">
        <v>19</v>
      </c>
      <c r="D14" s="6">
        <v>4.08</v>
      </c>
      <c r="E14" s="6">
        <v>2.5154130702836008</v>
      </c>
    </row>
    <row r="15" spans="1:5" x14ac:dyDescent="0.3">
      <c r="A15" s="6" t="s">
        <v>21</v>
      </c>
      <c r="C15" s="6" t="s">
        <v>21</v>
      </c>
      <c r="D15" s="6">
        <v>61.5</v>
      </c>
      <c r="E15" s="6">
        <v>37.91615289765722</v>
      </c>
    </row>
    <row r="16" spans="1:5" x14ac:dyDescent="0.3">
      <c r="A16" s="6" t="s">
        <v>22</v>
      </c>
      <c r="C16" s="6" t="s">
        <v>22</v>
      </c>
      <c r="D16" s="6">
        <v>1.2929999999999999</v>
      </c>
      <c r="E16" s="6">
        <v>0.79716399506781754</v>
      </c>
    </row>
    <row r="17" spans="1:5" x14ac:dyDescent="0.3">
      <c r="A17" s="6" t="s">
        <v>25</v>
      </c>
      <c r="C17" s="6" t="s">
        <v>25</v>
      </c>
      <c r="D17" s="6">
        <v>33.4</v>
      </c>
      <c r="E17" s="6">
        <v>20.591861898890258</v>
      </c>
    </row>
    <row r="18" spans="1:5" x14ac:dyDescent="0.3">
      <c r="A18" s="6" t="s">
        <v>24</v>
      </c>
      <c r="C18" s="6" t="s">
        <v>24</v>
      </c>
      <c r="D18" s="6">
        <v>32.1</v>
      </c>
      <c r="E18" s="6">
        <v>19.790382244143036</v>
      </c>
    </row>
    <row r="19" spans="1:5" x14ac:dyDescent="0.3">
      <c r="A19" s="6" t="s">
        <v>12</v>
      </c>
      <c r="C19" s="6" t="s">
        <v>12</v>
      </c>
      <c r="D19" s="6">
        <v>1</v>
      </c>
      <c r="E19" s="6">
        <v>0.61652281134401976</v>
      </c>
    </row>
    <row r="20" spans="1:5" x14ac:dyDescent="0.3">
      <c r="A20" s="6" t="s">
        <v>26</v>
      </c>
      <c r="C20" s="6" t="s">
        <v>26</v>
      </c>
      <c r="D20" s="6">
        <v>26300</v>
      </c>
      <c r="E20" s="6">
        <v>16214.549938347718</v>
      </c>
    </row>
  </sheetData>
  <phoneticPr fontId="2"/>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14</vt:i4>
      </vt:variant>
    </vt:vector>
  </HeadingPairs>
  <TitlesOfParts>
    <vt:vector size="18" baseType="lpstr">
      <vt:lpstr>使い方</vt:lpstr>
      <vt:lpstr>①プロファイル</vt:lpstr>
      <vt:lpstr>②給与情報</vt:lpstr>
      <vt:lpstr>リスト</vt:lpstr>
      <vt:lpstr>①プロファイル!Print_Area</vt:lpstr>
      <vt:lpstr>使い方!Print_Area</vt:lpstr>
      <vt:lpstr>データプロバイダー</vt:lpstr>
      <vt:lpstr>メールアドレス</vt:lpstr>
      <vt:lpstr>貴社名</vt:lpstr>
      <vt:lpstr>給与計算方法</vt:lpstr>
      <vt:lpstr>業種</vt:lpstr>
      <vt:lpstr>氏名</vt:lpstr>
      <vt:lpstr>従業員数単体</vt:lpstr>
      <vt:lpstr>従業員数連結</vt:lpstr>
      <vt:lpstr>所属部署</vt:lpstr>
      <vt:lpstr>賞与の取り扱い</vt:lpstr>
      <vt:lpstr>駐在員数</vt:lpstr>
      <vt:lpstr>電話番号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梶谷　由紀子</dc:creator>
  <cp:lastModifiedBy>守尾　早也香</cp:lastModifiedBy>
  <cp:lastPrinted>2026-07-30T07:22:57Z</cp:lastPrinted>
  <dcterms:created xsi:type="dcterms:W3CDTF">2024-01-10T10:26:55Z</dcterms:created>
  <dcterms:modified xsi:type="dcterms:W3CDTF">2026-08-19T06:03:39Z</dcterms:modified>
</cp:coreProperties>
</file>